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4000  PRODUCT INFORMATIE\4090 Warmtepomp\"/>
    </mc:Choice>
  </mc:AlternateContent>
  <xr:revisionPtr revIDLastSave="0" documentId="13_ncr:1_{9E96DA83-1146-4C68-9C2B-CC0F2924EC65}" xr6:coauthVersionLast="47" xr6:coauthVersionMax="47" xr10:uidLastSave="{00000000-0000-0000-0000-000000000000}"/>
  <workbookProtection workbookAlgorithmName="SHA-512" workbookHashValue="AVwY9mv+Qm9VZbXURz+GtiP9Fy5q3rXR6bIG5L6pZuFxZUr9K4mkEzCP4LbUgYduKir6Ro2SJCGupj/Rj3eq2A==" workbookSaltValue="K6YsxAzAXrF/ZnCxaVVDmw==" workbookSpinCount="100000" lockStructure="1"/>
  <bookViews>
    <workbookView xWindow="-120" yWindow="-120" windowWidth="29040" windowHeight="15840" xr2:uid="{00000000-000D-0000-FFFF-FFFF00000000}"/>
  </bookViews>
  <sheets>
    <sheet name="Checklist WP" sheetId="1" r:id="rId1"/>
    <sheet name="Samenvatting" sheetId="4" state="hidden" r:id="rId2"/>
  </sheets>
  <definedNames>
    <definedName name="_xlnm.Print_Area" localSheetId="0">'Checklist WP'!$A$1:$K$78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4" l="1"/>
  <c r="B27" i="4"/>
  <c r="B26" i="4"/>
  <c r="B25" i="4"/>
  <c r="B23" i="4"/>
  <c r="B24" i="4"/>
  <c r="B22" i="4"/>
  <c r="B21" i="4"/>
  <c r="B20" i="4"/>
  <c r="B19" i="4"/>
  <c r="B18" i="4"/>
  <c r="B17" i="4"/>
  <c r="B16" i="4"/>
  <c r="B15" i="4"/>
  <c r="B14" i="4"/>
  <c r="B13" i="4"/>
  <c r="B29" i="4"/>
  <c r="B30" i="4"/>
  <c r="B31" i="4"/>
  <c r="B32" i="4"/>
  <c r="B33" i="4"/>
  <c r="B34" i="4"/>
  <c r="B35" i="4"/>
  <c r="B36" i="4"/>
  <c r="B11" i="4"/>
  <c r="B12" i="4"/>
  <c r="B10" i="4"/>
  <c r="B9" i="4"/>
  <c r="B8" i="4"/>
  <c r="B7" i="4"/>
  <c r="B6" i="4"/>
  <c r="B5" i="4"/>
  <c r="B4" i="4"/>
  <c r="B3" i="4"/>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Naudts Frans (TT/SNL-CSU-T)</author>
    <author>Slinkman Gerard (TT/SNL-CSU-T)</author>
  </authors>
  <commentList>
    <comment ref="J52" authorId="0" shapeId="0" xr:uid="{00000000-0006-0000-0000-000001000000}">
      <text>
        <r>
          <rPr>
            <b/>
            <sz val="9"/>
            <color indexed="81"/>
            <rFont val="Tahoma"/>
            <family val="2"/>
          </rPr>
          <t>Totale oppervlak, niet alleen de vloerverwarming</t>
        </r>
        <r>
          <rPr>
            <sz val="9"/>
            <color indexed="81"/>
            <rFont val="Tahoma"/>
            <family val="2"/>
          </rPr>
          <t xml:space="preserve">
</t>
        </r>
      </text>
    </comment>
    <comment ref="J53" authorId="0" shapeId="0" xr:uid="{00000000-0006-0000-0000-000002000000}">
      <text>
        <r>
          <rPr>
            <b/>
            <sz val="9"/>
            <color indexed="81"/>
            <rFont val="Tahoma"/>
            <family val="2"/>
          </rPr>
          <t>Totale oppervlak, niet alleen de vloerverwarming</t>
        </r>
        <r>
          <rPr>
            <sz val="9"/>
            <color indexed="81"/>
            <rFont val="Tahoma"/>
            <family val="2"/>
          </rPr>
          <t xml:space="preserve">
</t>
        </r>
      </text>
    </comment>
    <comment ref="J54" authorId="1" shapeId="0" xr:uid="{00000000-0006-0000-0000-000003000000}">
      <text>
        <r>
          <rPr>
            <b/>
            <sz val="9"/>
            <color indexed="81"/>
            <rFont val="Tahoma"/>
            <family val="2"/>
          </rPr>
          <t>Hier oppervlak opgeven van deel van de vloer waarmee gekoeld kan worden</t>
        </r>
      </text>
    </comment>
  </commentList>
</comments>
</file>

<file path=xl/sharedStrings.xml><?xml version="1.0" encoding="utf-8"?>
<sst xmlns="http://schemas.openxmlformats.org/spreadsheetml/2006/main" count="108" uniqueCount="89">
  <si>
    <t>Nieuwbouw</t>
  </si>
  <si>
    <t>Renovatie</t>
  </si>
  <si>
    <t>Warmteopwekking</t>
  </si>
  <si>
    <t>Overig</t>
  </si>
  <si>
    <t xml:space="preserve">Aan: </t>
  </si>
  <si>
    <t>1-fase</t>
  </si>
  <si>
    <t>3-fasen</t>
  </si>
  <si>
    <t>E-mail:</t>
  </si>
  <si>
    <t>aardgas</t>
  </si>
  <si>
    <t>propaan</t>
  </si>
  <si>
    <t xml:space="preserve"> </t>
  </si>
  <si>
    <t>Woning</t>
  </si>
  <si>
    <t>Afgiftesysteem ruimteverwarming</t>
  </si>
  <si>
    <t>Warm tapwater</t>
  </si>
  <si>
    <t>*</t>
  </si>
  <si>
    <t>Algemene gegevens</t>
  </si>
  <si>
    <t>* verplichte invulvelden!</t>
  </si>
  <si>
    <t>Info over onze warmtepomp systemen is ook terug te vinden op onze website:</t>
  </si>
  <si>
    <t>Hier vindt u ook onze nieuwe systeemwijzer met principeschema’s met onze producten:</t>
  </si>
  <si>
    <t>Informatie over subsidie is terug te vinden op de website van RVO:</t>
  </si>
  <si>
    <t>Bouwjaar:</t>
  </si>
  <si>
    <t>presales@nefit-bosch.nl</t>
  </si>
  <si>
    <t>Verwarmen</t>
  </si>
  <si>
    <t>Indicatieve prijs bronboring gewenst</t>
  </si>
  <si>
    <t>Bron reeds aangevraagd / gereed</t>
  </si>
  <si>
    <t>WKO-tool gecheckt</t>
  </si>
  <si>
    <t>kW</t>
  </si>
  <si>
    <t>m3</t>
  </si>
  <si>
    <t>ltr (m3)</t>
  </si>
  <si>
    <t>Naam:</t>
  </si>
  <si>
    <t>Adres:</t>
  </si>
  <si>
    <t>Telefoon:</t>
  </si>
  <si>
    <t>Contactpersoon:</t>
  </si>
  <si>
    <t>Mobiel:</t>
  </si>
  <si>
    <t>Projectomschrijving / plaatsingsadres</t>
  </si>
  <si>
    <t>Postcode:</t>
  </si>
  <si>
    <t>Plaats:</t>
  </si>
  <si>
    <t>Woningbouwproject</t>
  </si>
  <si>
    <t>m2</t>
  </si>
  <si>
    <t>Verwarmd oppervlak</t>
  </si>
  <si>
    <t xml:space="preserve">1 x </t>
  </si>
  <si>
    <t>A</t>
  </si>
  <si>
    <t>3 x</t>
  </si>
  <si>
    <t>Aanvullende opmerkingen:</t>
  </si>
  <si>
    <t>Download Nefit-Bosch Systeemwijzer</t>
  </si>
  <si>
    <t>Info website RVO ISDE subsidie</t>
  </si>
  <si>
    <t>Verwachte plaatsingsdatum</t>
  </si>
  <si>
    <t>BRL-diensten</t>
  </si>
  <si>
    <t>Eigen BRL service</t>
  </si>
  <si>
    <t>BRL-ondersteuning gewenst</t>
  </si>
  <si>
    <t>Koelend oppervlak</t>
  </si>
  <si>
    <t>Voor het ontwerp en de realisatie van bodemgebonden warmtepompsystemen is het wettelijk verplicht om hiervoor in bezit te zijn van een BRL6000-21 certificaat. Installateurs met een eigen BRL-certificering zijn ondersteuning met Bosch BRL-diensten niet nodig. Heeft de installateur geen BRL-certificering dan kan gebruik gemaakt worden van de Bosch BRL ontzorgservice waarbij de verantwoordelijk voor het juiste ontwerp en de juiste realisatie van het project bij Bosch wordt ondergebracht.</t>
  </si>
  <si>
    <t>Checklist Nefit-Bosch warmtepompen</t>
  </si>
  <si>
    <t>Bodemwarmtepomp</t>
  </si>
  <si>
    <t>Hybride</t>
  </si>
  <si>
    <t>Lucht/waterwarmtepomp</t>
  </si>
  <si>
    <t>All electric</t>
  </si>
  <si>
    <t>Tapwater</t>
  </si>
  <si>
    <t>Koelen</t>
  </si>
  <si>
    <t>Transmissie / warmteverlies</t>
  </si>
  <si>
    <t>Bad</t>
  </si>
  <si>
    <t>Stortdouche</t>
  </si>
  <si>
    <t>Douche</t>
  </si>
  <si>
    <t>Monoblock systeem</t>
  </si>
  <si>
    <t>Split systeem</t>
  </si>
  <si>
    <t>Info Nefit-Bosch lucht / water warmtepompen</t>
  </si>
  <si>
    <t>Info Nefit-Bosch bodemwarmtepompen</t>
  </si>
  <si>
    <t xml:space="preserve">      Tower</t>
  </si>
  <si>
    <t xml:space="preserve">      Losse boiler</t>
  </si>
  <si>
    <t xml:space="preserve">Een warmtepompsysteem is maatwerk. Voor advies en ondersteuning kunt u altijd een beroep doen op Nefit-Bosch. Voor een gericht advies omtrent de toe te passen Nefit-Bosch warmtepompen hebben wij een aantal gegevens nodig. Vult u a.u.b. onderstaande checklist zo compleet mogelijk in en stuur het ingevulde formulier per E-mail naar Nefit-Bosch. Desgewenst kan uw Nefit-Bosch accountmanager u hierbij hulp bieden. 
</t>
  </si>
  <si>
    <t>Anders:</t>
  </si>
  <si>
    <t>Met een bodemgebonden warmtepompsysteem is het toepassen van passieve koeling een optie, tevens vind hierbij een deel regeneratie van de bron plaats. Om het aandeel regeneratie realistisch te kunnen bepalen is het nodig om het deel van de installatie waarmee gekoeld kan worden zo goed mogelijk in beeld te hebben. Afhankelijk van de afmeting van de de vloer waarmee gekoeld kan worden is er een bepaald koelvermogen voor de woning beschikbaar. 
Bij lucht water warmtepompen is er sprake van actieve koeling ( door compressor ).</t>
  </si>
  <si>
    <t>Voorwaarden:
Omdat een juiste toepassing van warmtepompproducten cruciaal is voor het goed functioneren van de systemen is er voldoende kennis en ervaring benodigd. Nefit-Bosch heeft verschillende trainingsmogelijkheden voor dergelijke systemen in het programma. Ook ondersteuning bij in bedrijfname en het uitvoeren van F-gassen werkzaamheden kunnen door de service afdeling van Nefit-Bosch worden verzorgd.</t>
  </si>
  <si>
    <t>versie 08/2022</t>
  </si>
  <si>
    <t>Gegevens t.b.v. bepalen warmtebehoefte (vermogen)</t>
  </si>
  <si>
    <t>Gasverbruik 
(bestaande bouw)</t>
  </si>
  <si>
    <t>LTV &lt; 50ºC (vloerverwarming)</t>
  </si>
  <si>
    <t>HTV &gt; 50ºC (radiatoren)</t>
  </si>
  <si>
    <t>Gezinsgrootte (aantal personen)</t>
  </si>
  <si>
    <t>Voorzieningen</t>
  </si>
  <si>
    <t>Elektrische woonhuisinstallatie</t>
  </si>
  <si>
    <t>Bij luchtwater warmtepompen is er een keuze tussen monoblock en split systemen. Bij de monoblock systemen zijn binnen en buitendeel verbonden d.m.v. CV-leidingen. Hierdoor is voor deze systemen geen F-gassen certificering vereist. Bij de split systemen zijn binnen en buitendeel verbonden door koudemiddelleidingen. Bij deze systemen is dus wel een F-gassen certificering vereist. Monoblock systemen lenen zich minder voor montage op hoogte &gt; 3 meter.</t>
  </si>
  <si>
    <t xml:space="preserve">Bij bodemgebonden warmtepompen is het aandeel van de bron essentieel. De wachttijden voor het boren van een bodembron kunnen oplopen van een half jaar tot een jaar. Het is dus zaak om de aanvraag voor een bron in een vroegtijdig stadium van het project al te doen. Er dient bij de toezichthoudende overheidsinstantie een melding te worden gedaan of een vergunning te worden aangevraagd. Dit duurt ook vaak 8-12 weken. Het op tijd aanvragen van een bron is dus een belangrijk aandachtspunt. </t>
  </si>
  <si>
    <t>Installateur/adviseur</t>
  </si>
  <si>
    <t>Utiliteit</t>
  </si>
  <si>
    <t>Gewenste installatie</t>
  </si>
  <si>
    <t>Lucht/water warmtepomp systeem</t>
  </si>
  <si>
    <t>Bodemwarmtepomp systeem (bronboring)</t>
  </si>
  <si>
    <t>Nefit-Bosch t.a.v. afdeling PreSales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</si>
</sst>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quot; m²&quot;"/>
    <numFmt numFmtId="165" formatCode="0&quot; °C&quot;"/>
    <numFmt numFmtId="166" formatCode="0&quot; m³&quot;"/>
    <numFmt numFmtId="167" formatCode="0&quot; ltr ( m³)&quot;"/>
    <numFmt numFmtId="168" formatCode="0.00&quot; kW&quot;"/>
    <numFmt numFmtId="169" formatCode="0&quot; personen&quot;"/>
    <numFmt numFmtId="170" formatCode="[$-413]mmmm/yy;@"/>
  </numFmts>
  <fonts count="19" x14ac:knownFonts="1">
    <font>
      <sz val="10"/>
      <name val="Arial"/>
    </font>
    <font>
      <b/>
      <sz val="12"/>
      <name val="Arial"/>
      <family val="2"/>
    </font>
    <font>
      <sz val="10"/>
      <name val="Arial"/>
      <family val="2"/>
    </font>
    <font>
      <sz val="8"/>
      <name val="Arial"/>
      <family val="2"/>
    </font>
    <font>
      <u/>
      <sz val="10"/>
      <color indexed="12"/>
      <name val="Arial"/>
      <family val="2"/>
    </font>
    <font>
      <sz val="14"/>
      <name val="Arial"/>
      <family val="2"/>
    </font>
    <font>
      <u/>
      <sz val="10"/>
      <name val="Arial"/>
      <family val="2"/>
    </font>
    <font>
      <b/>
      <sz val="10"/>
      <name val="Arial"/>
      <family val="2"/>
    </font>
    <font>
      <sz val="9"/>
      <name val="Arial"/>
      <family val="2"/>
    </font>
    <font>
      <u/>
      <sz val="9"/>
      <name val="Arial"/>
      <family val="2"/>
    </font>
    <font>
      <sz val="7"/>
      <name val="Arial"/>
      <family val="2"/>
    </font>
    <font>
      <sz val="6"/>
      <name val="Arial"/>
      <family val="2"/>
    </font>
    <font>
      <sz val="9"/>
      <color indexed="81"/>
      <name val="Tahoma"/>
      <family val="2"/>
    </font>
    <font>
      <b/>
      <sz val="9"/>
      <color indexed="81"/>
      <name val="Tahoma"/>
      <family val="2"/>
    </font>
    <font>
      <sz val="10"/>
      <color rgb="FFFF0000"/>
      <name val="Arial"/>
      <family val="2"/>
    </font>
    <font>
      <sz val="14"/>
      <color rgb="FFFF0000"/>
      <name val="Arial"/>
      <family val="2"/>
    </font>
    <font>
      <b/>
      <u/>
      <sz val="10"/>
      <color rgb="FFFF0000"/>
      <name val="Arial"/>
      <family val="2"/>
    </font>
    <font>
      <b/>
      <sz val="10"/>
      <color rgb="FFFF0000"/>
      <name val="Arial"/>
      <family val="2"/>
    </font>
    <font>
      <b/>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8">
    <xf numFmtId="0" fontId="0" fillId="0" borderId="0" xfId="0"/>
    <xf numFmtId="0" fontId="9" fillId="2" borderId="0" xfId="1" applyFont="1" applyFill="1" applyBorder="1" applyAlignment="1" applyProtection="1">
      <alignment horizontal="left" wrapText="1"/>
    </xf>
    <xf numFmtId="0" fontId="14" fillId="2" borderId="0" xfId="0" applyFont="1" applyFill="1" applyBorder="1" applyProtection="1"/>
    <xf numFmtId="0" fontId="2" fillId="2" borderId="0" xfId="0" applyFont="1" applyFill="1" applyBorder="1" applyProtection="1"/>
    <xf numFmtId="0" fontId="15" fillId="2" borderId="0" xfId="0" applyFont="1" applyFill="1" applyBorder="1" applyProtection="1"/>
    <xf numFmtId="0" fontId="5" fillId="2" borderId="0" xfId="0" applyFont="1" applyFill="1" applyBorder="1" applyProtection="1"/>
    <xf numFmtId="0" fontId="14" fillId="2" borderId="0" xfId="0" applyFont="1" applyFill="1" applyBorder="1" applyAlignment="1" applyProtection="1">
      <alignment horizontal="left"/>
    </xf>
    <xf numFmtId="0" fontId="7" fillId="2" borderId="0" xfId="0" applyFont="1" applyFill="1" applyBorder="1" applyAlignment="1" applyProtection="1">
      <alignment horizontal="left"/>
    </xf>
    <xf numFmtId="0" fontId="2" fillId="2" borderId="0" xfId="0" applyFont="1" applyFill="1" applyBorder="1" applyAlignment="1" applyProtection="1">
      <alignment horizontal="left"/>
    </xf>
    <xf numFmtId="0" fontId="7" fillId="2" borderId="0" xfId="0" applyFont="1" applyFill="1" applyBorder="1" applyProtection="1"/>
    <xf numFmtId="0" fontId="16" fillId="2" borderId="0" xfId="0" applyFont="1" applyFill="1" applyBorder="1" applyProtection="1"/>
    <xf numFmtId="0" fontId="17" fillId="2" borderId="0" xfId="0" applyFont="1" applyFill="1" applyBorder="1" applyAlignment="1" applyProtection="1">
      <alignment horizontal="center" vertical="center"/>
    </xf>
    <xf numFmtId="0" fontId="2" fillId="2" borderId="0" xfId="0" applyFont="1" applyFill="1" applyBorder="1" applyAlignment="1" applyProtection="1"/>
    <xf numFmtId="0" fontId="18" fillId="2" borderId="0" xfId="0" applyFont="1" applyFill="1" applyBorder="1" applyProtection="1"/>
    <xf numFmtId="0" fontId="1" fillId="2" borderId="0" xfId="0" applyFont="1" applyFill="1" applyBorder="1" applyProtection="1"/>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center"/>
    </xf>
    <xf numFmtId="0" fontId="11" fillId="2" borderId="0" xfId="0" applyFont="1" applyFill="1" applyBorder="1" applyProtection="1"/>
    <xf numFmtId="166" fontId="2" fillId="2" borderId="0" xfId="0" applyNumberFormat="1" applyFont="1" applyFill="1" applyBorder="1" applyAlignment="1" applyProtection="1"/>
    <xf numFmtId="167" fontId="2" fillId="2" borderId="0" xfId="0" applyNumberFormat="1" applyFont="1" applyFill="1" applyBorder="1" applyAlignment="1" applyProtection="1"/>
    <xf numFmtId="0" fontId="2" fillId="2" borderId="0" xfId="0" applyFont="1" applyFill="1" applyBorder="1" applyAlignment="1" applyProtection="1">
      <alignment horizontal="right"/>
    </xf>
    <xf numFmtId="0" fontId="6" fillId="2" borderId="0" xfId="0" applyFont="1" applyFill="1" applyBorder="1" applyProtection="1"/>
    <xf numFmtId="164" fontId="2" fillId="2" borderId="0" xfId="0" applyNumberFormat="1" applyFont="1" applyFill="1" applyBorder="1" applyAlignment="1" applyProtection="1">
      <alignment horizontal="right"/>
    </xf>
    <xf numFmtId="165" fontId="2" fillId="2" borderId="0" xfId="0" applyNumberFormat="1" applyFont="1" applyFill="1" applyBorder="1" applyAlignment="1" applyProtection="1">
      <alignment horizontal="right"/>
    </xf>
    <xf numFmtId="164" fontId="2" fillId="2" borderId="0" xfId="0" applyNumberFormat="1" applyFont="1" applyFill="1" applyBorder="1" applyAlignment="1" applyProtection="1">
      <alignment horizontal="left"/>
    </xf>
    <xf numFmtId="169" fontId="2" fillId="2" borderId="0" xfId="0" applyNumberFormat="1" applyFont="1" applyFill="1" applyBorder="1" applyAlignment="1" applyProtection="1"/>
    <xf numFmtId="0" fontId="17" fillId="2" borderId="0" xfId="0" applyFont="1" applyFill="1" applyBorder="1" applyAlignment="1" applyProtection="1">
      <alignment horizontal="right"/>
    </xf>
    <xf numFmtId="0" fontId="9" fillId="2" borderId="0" xfId="0" applyFont="1" applyFill="1" applyBorder="1" applyAlignment="1" applyProtection="1">
      <alignment horizontal="left"/>
    </xf>
    <xf numFmtId="0" fontId="2" fillId="2" borderId="1" xfId="0" applyFont="1" applyFill="1" applyBorder="1" applyAlignment="1" applyProtection="1"/>
    <xf numFmtId="168" fontId="2" fillId="3" borderId="1" xfId="0" applyNumberFormat="1" applyFont="1" applyFill="1" applyBorder="1" applyAlignment="1" applyProtection="1">
      <alignment horizontal="left" vertical="top"/>
      <protection locked="0"/>
    </xf>
    <xf numFmtId="166" fontId="2" fillId="3" borderId="1" xfId="0" applyNumberFormat="1" applyFont="1" applyFill="1" applyBorder="1" applyAlignment="1" applyProtection="1">
      <alignment horizontal="left" vertical="top"/>
      <protection locked="0"/>
    </xf>
    <xf numFmtId="167" fontId="2" fillId="3" borderId="1" xfId="0" applyNumberFormat="1" applyFont="1" applyFill="1" applyBorder="1" applyAlignment="1" applyProtection="1">
      <alignment vertical="top"/>
      <protection locked="0"/>
    </xf>
    <xf numFmtId="164" fontId="2" fillId="3" borderId="1" xfId="0" applyNumberFormat="1" applyFont="1" applyFill="1" applyBorder="1" applyAlignment="1" applyProtection="1">
      <alignment horizontal="right" vertical="top"/>
      <protection locked="0"/>
    </xf>
    <xf numFmtId="0" fontId="2" fillId="3" borderId="1"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2" borderId="0" xfId="0" applyFont="1" applyFill="1" applyBorder="1" applyAlignment="1" applyProtection="1">
      <alignment horizontal="center" vertical="center"/>
    </xf>
    <xf numFmtId="0" fontId="7" fillId="2" borderId="0" xfId="0" applyFont="1" applyFill="1" applyBorder="1" applyAlignment="1" applyProtection="1">
      <alignment horizontal="left"/>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left"/>
    </xf>
    <xf numFmtId="0" fontId="2" fillId="2" borderId="0" xfId="0" applyFont="1" applyFill="1" applyBorder="1" applyAlignment="1" applyProtection="1">
      <alignment horizontal="left" vertical="top"/>
      <protection locked="0"/>
    </xf>
    <xf numFmtId="0" fontId="2" fillId="2" borderId="0" xfId="0" applyFont="1" applyFill="1" applyBorder="1" applyAlignment="1" applyProtection="1">
      <alignment horizontal="center"/>
      <protection locked="0"/>
    </xf>
    <xf numFmtId="0" fontId="17" fillId="2" borderId="0" xfId="0" applyFont="1" applyFill="1" applyBorder="1" applyProtection="1"/>
    <xf numFmtId="0" fontId="2" fillId="2" borderId="0" xfId="0" applyFont="1" applyFill="1" applyBorder="1" applyAlignment="1" applyProtection="1">
      <alignment horizontal="left"/>
    </xf>
    <xf numFmtId="0" fontId="7" fillId="2" borderId="0" xfId="0" applyFont="1" applyFill="1" applyBorder="1" applyAlignment="1" applyProtection="1">
      <alignment horizontal="left"/>
    </xf>
    <xf numFmtId="0" fontId="2" fillId="3" borderId="1" xfId="0" applyFont="1" applyFill="1" applyBorder="1" applyAlignment="1" applyProtection="1">
      <alignment horizontal="left" vertical="top"/>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top"/>
      <protection locked="0"/>
    </xf>
    <xf numFmtId="0" fontId="2" fillId="2" borderId="0" xfId="0" applyFont="1" applyFill="1" applyBorder="1" applyAlignment="1" applyProtection="1">
      <alignment horizontal="left" vertical="center"/>
    </xf>
    <xf numFmtId="0" fontId="4" fillId="2" borderId="0" xfId="1" applyFill="1" applyBorder="1" applyAlignment="1" applyProtection="1">
      <alignment horizontal="left"/>
    </xf>
    <xf numFmtId="0" fontId="1" fillId="2" borderId="0" xfId="0" applyFont="1" applyFill="1" applyBorder="1" applyAlignment="1" applyProtection="1">
      <alignment horizontal="left"/>
    </xf>
    <xf numFmtId="0" fontId="4" fillId="2" borderId="0" xfId="1" applyFill="1" applyBorder="1" applyAlignment="1" applyProtection="1">
      <alignment horizontal="left" vertical="top" wrapText="1"/>
    </xf>
    <xf numFmtId="170" fontId="2" fillId="3" borderId="1" xfId="0" applyNumberFormat="1" applyFont="1" applyFill="1" applyBorder="1" applyAlignment="1" applyProtection="1">
      <alignment horizontal="left" vertical="top"/>
      <protection locked="0"/>
    </xf>
    <xf numFmtId="0" fontId="4" fillId="2" borderId="0" xfId="1" applyFill="1" applyBorder="1" applyAlignment="1" applyProtection="1">
      <alignment horizontal="left"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left" vertical="top"/>
    </xf>
    <xf numFmtId="0" fontId="2" fillId="2" borderId="0" xfId="0" applyFont="1" applyFill="1" applyBorder="1" applyAlignment="1" applyProtection="1">
      <alignment horizontal="right" vertical="center"/>
    </xf>
    <xf numFmtId="0" fontId="2" fillId="3" borderId="2" xfId="0" applyFont="1" applyFill="1" applyBorder="1" applyAlignment="1" applyProtection="1">
      <alignment horizontal="center" vertical="top"/>
      <protection locked="0"/>
    </xf>
    <xf numFmtId="0" fontId="2" fillId="3" borderId="2" xfId="0" applyFont="1" applyFill="1" applyBorder="1" applyAlignment="1" applyProtection="1">
      <alignment horizontal="left" vertical="top"/>
      <protection locked="0"/>
    </xf>
    <xf numFmtId="0" fontId="10" fillId="2" borderId="0" xfId="0" applyFont="1" applyFill="1" applyBorder="1" applyAlignment="1" applyProtection="1">
      <alignment horizontal="left" vertical="top" wrapText="1"/>
    </xf>
    <xf numFmtId="164" fontId="3" fillId="2" borderId="0" xfId="0" applyNumberFormat="1"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vertical="top"/>
    </xf>
    <xf numFmtId="0" fontId="8" fillId="2" borderId="0" xfId="1" applyFont="1" applyFill="1" applyBorder="1" applyAlignment="1" applyProtection="1">
      <alignment horizontal="left" wrapText="1"/>
    </xf>
    <xf numFmtId="0" fontId="7" fillId="3" borderId="1" xfId="0" applyFont="1" applyFill="1" applyBorder="1" applyAlignment="1" applyProtection="1">
      <alignment horizontal="left" vertical="top" wrapText="1"/>
      <protection locked="0"/>
    </xf>
    <xf numFmtId="0" fontId="2" fillId="2" borderId="0" xfId="0" applyFont="1" applyFill="1" applyBorder="1" applyAlignment="1" applyProtection="1">
      <alignment horizontal="center"/>
    </xf>
    <xf numFmtId="0" fontId="8" fillId="2" borderId="0" xfId="1" applyFont="1" applyFill="1" applyBorder="1" applyAlignment="1" applyProtection="1">
      <alignment horizontal="left" vertical="top" wrapText="1"/>
    </xf>
    <xf numFmtId="0" fontId="8" fillId="2" borderId="0" xfId="0" applyFont="1" applyFill="1" applyBorder="1" applyAlignment="1" applyProtection="1">
      <alignment horizontal="left" wrapText="1"/>
    </xf>
  </cellXfs>
  <cellStyles count="2">
    <cellStyle name="Hyperlink" xfId="1" builtinId="8"/>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amenvatting!$A$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amenvatting!$A$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Samenvatting!$A$11" lockText="1" noThreeD="1"/>
</file>

<file path=xl/ctrlProps/ctrlProp27.xml><?xml version="1.0" encoding="utf-8"?>
<formControlPr xmlns="http://schemas.microsoft.com/office/spreadsheetml/2009/9/main" objectType="CheckBox" fmlaLink="Samenvatting!$A$27" lockText="1" noThreeD="1"/>
</file>

<file path=xl/ctrlProps/ctrlProp28.xml><?xml version="1.0" encoding="utf-8"?>
<formControlPr xmlns="http://schemas.microsoft.com/office/spreadsheetml/2009/9/main" objectType="CheckBox" fmlaLink="Samenvatting!$A$27" lockText="1" noThreeD="1"/>
</file>

<file path=xl/ctrlProps/ctrlProp29.xml><?xml version="1.0" encoding="utf-8"?>
<formControlPr xmlns="http://schemas.microsoft.com/office/spreadsheetml/2009/9/main" objectType="CheckBox" fmlaLink="Samenvatting!$A$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Samenvatting!$A$11" lockText="1" noThreeD="1"/>
</file>

<file path=xl/ctrlProps/ctrlProp33.xml><?xml version="1.0" encoding="utf-8"?>
<formControlPr xmlns="http://schemas.microsoft.com/office/spreadsheetml/2009/9/main" objectType="CheckBox" fmlaLink="Samenvatting!$A$11" lockText="1" noThreeD="1"/>
</file>

<file path=xl/ctrlProps/ctrlProp4.xml><?xml version="1.0" encoding="utf-8"?>
<formControlPr xmlns="http://schemas.microsoft.com/office/spreadsheetml/2009/9/main" objectType="CheckBox" fmlaLink="Samenvatting!$A$27" lockText="1" noThreeD="1"/>
</file>

<file path=xl/ctrlProps/ctrlProp5.xml><?xml version="1.0" encoding="utf-8"?>
<formControlPr xmlns="http://schemas.microsoft.com/office/spreadsheetml/2009/9/main" objectType="CheckBox" fmlaLink="Samenvatting!$A$2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Samenvatting!$A$24"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Samenvatting!$A$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22</xdr:row>
          <xdr:rowOff>9525</xdr:rowOff>
        </xdr:from>
        <xdr:to>
          <xdr:col>4</xdr:col>
          <xdr:colOff>47625</xdr:colOff>
          <xdr:row>23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26</xdr:row>
          <xdr:rowOff>9525</xdr:rowOff>
        </xdr:from>
        <xdr:to>
          <xdr:col>6</xdr:col>
          <xdr:colOff>76200</xdr:colOff>
          <xdr:row>27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0</xdr:rowOff>
        </xdr:from>
        <xdr:to>
          <xdr:col>4</xdr:col>
          <xdr:colOff>38100</xdr:colOff>
          <xdr:row>27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60</xdr:row>
          <xdr:rowOff>0</xdr:rowOff>
        </xdr:from>
        <xdr:to>
          <xdr:col>4</xdr:col>
          <xdr:colOff>590550</xdr:colOff>
          <xdr:row>61</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60</xdr:row>
          <xdr:rowOff>180975</xdr:rowOff>
        </xdr:from>
        <xdr:to>
          <xdr:col>4</xdr:col>
          <xdr:colOff>590550</xdr:colOff>
          <xdr:row>62</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47</xdr:row>
          <xdr:rowOff>0</xdr:rowOff>
        </xdr:from>
        <xdr:to>
          <xdr:col>6</xdr:col>
          <xdr:colOff>581025</xdr:colOff>
          <xdr:row>48</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47</xdr:row>
          <xdr:rowOff>171450</xdr:rowOff>
        </xdr:from>
        <xdr:to>
          <xdr:col>6</xdr:col>
          <xdr:colOff>571500</xdr:colOff>
          <xdr:row>49</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21</xdr:row>
          <xdr:rowOff>9525</xdr:rowOff>
        </xdr:from>
        <xdr:to>
          <xdr:col>4</xdr:col>
          <xdr:colOff>47625</xdr:colOff>
          <xdr:row>22</xdr:row>
          <xdr:rowOff>47625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182880</xdr:colOff>
      <xdr:row>0</xdr:row>
      <xdr:rowOff>0</xdr:rowOff>
    </xdr:from>
    <xdr:to>
      <xdr:col>5</xdr:col>
      <xdr:colOff>198120</xdr:colOff>
      <xdr:row>0</xdr:row>
      <xdr:rowOff>518160</xdr:rowOff>
    </xdr:to>
    <xdr:pic>
      <xdr:nvPicPr>
        <xdr:cNvPr id="1389" name="Afbeelding 1">
          <a:extLst>
            <a:ext uri="{FF2B5EF4-FFF2-40B4-BE49-F238E27FC236}">
              <a16:creationId xmlns:a16="http://schemas.microsoft.com/office/drawing/2014/main" id="{00000000-0008-0000-0000-00006D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 y="0"/>
          <a:ext cx="277368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409575</xdr:colOff>
          <xdr:row>36</xdr:row>
          <xdr:rowOff>0</xdr:rowOff>
        </xdr:from>
        <xdr:to>
          <xdr:col>4</xdr:col>
          <xdr:colOff>38100</xdr:colOff>
          <xdr:row>37</xdr:row>
          <xdr:rowOff>38100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36</xdr:row>
          <xdr:rowOff>0</xdr:rowOff>
        </xdr:from>
        <xdr:to>
          <xdr:col>4</xdr:col>
          <xdr:colOff>38100</xdr:colOff>
          <xdr:row>37</xdr:row>
          <xdr:rowOff>38100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35</xdr:row>
          <xdr:rowOff>0</xdr:rowOff>
        </xdr:from>
        <xdr:to>
          <xdr:col>4</xdr:col>
          <xdr:colOff>38100</xdr:colOff>
          <xdr:row>36</xdr:row>
          <xdr:rowOff>38100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37</xdr:row>
          <xdr:rowOff>0</xdr:rowOff>
        </xdr:from>
        <xdr:to>
          <xdr:col>4</xdr:col>
          <xdr:colOff>38100</xdr:colOff>
          <xdr:row>38</xdr:row>
          <xdr:rowOff>38100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20</xdr:row>
          <xdr:rowOff>9525</xdr:rowOff>
        </xdr:from>
        <xdr:to>
          <xdr:col>2</xdr:col>
          <xdr:colOff>85725</xdr:colOff>
          <xdr:row>21</xdr:row>
          <xdr:rowOff>47625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19</xdr:row>
          <xdr:rowOff>180975</xdr:rowOff>
        </xdr:from>
        <xdr:to>
          <xdr:col>4</xdr:col>
          <xdr:colOff>66675</xdr:colOff>
          <xdr:row>21</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19</xdr:row>
          <xdr:rowOff>161925</xdr:rowOff>
        </xdr:from>
        <xdr:to>
          <xdr:col>7</xdr:col>
          <xdr:colOff>57150</xdr:colOff>
          <xdr:row>21</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19</xdr:row>
          <xdr:rowOff>180975</xdr:rowOff>
        </xdr:from>
        <xdr:to>
          <xdr:col>9</xdr:col>
          <xdr:colOff>104775</xdr:colOff>
          <xdr:row>21</xdr:row>
          <xdr:rowOff>28575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0</xdr:rowOff>
        </xdr:from>
        <xdr:to>
          <xdr:col>4</xdr:col>
          <xdr:colOff>542925</xdr:colOff>
          <xdr:row>52</xdr:row>
          <xdr:rowOff>28575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52</xdr:row>
          <xdr:rowOff>0</xdr:rowOff>
        </xdr:from>
        <xdr:to>
          <xdr:col>4</xdr:col>
          <xdr:colOff>533400</xdr:colOff>
          <xdr:row>53</xdr:row>
          <xdr:rowOff>28575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4</xdr:col>
          <xdr:colOff>38100</xdr:colOff>
          <xdr:row>42</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41</xdr:row>
          <xdr:rowOff>9525</xdr:rowOff>
        </xdr:from>
        <xdr:to>
          <xdr:col>7</xdr:col>
          <xdr:colOff>66675</xdr:colOff>
          <xdr:row>42</xdr:row>
          <xdr:rowOff>47625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53</xdr:row>
          <xdr:rowOff>0</xdr:rowOff>
        </xdr:from>
        <xdr:to>
          <xdr:col>4</xdr:col>
          <xdr:colOff>533400</xdr:colOff>
          <xdr:row>54</xdr:row>
          <xdr:rowOff>28575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23</xdr:row>
          <xdr:rowOff>190500</xdr:rowOff>
        </xdr:from>
        <xdr:to>
          <xdr:col>4</xdr:col>
          <xdr:colOff>28575</xdr:colOff>
          <xdr:row>25</xdr:row>
          <xdr:rowOff>38100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23</xdr:row>
          <xdr:rowOff>180975</xdr:rowOff>
        </xdr:from>
        <xdr:to>
          <xdr:col>7</xdr:col>
          <xdr:colOff>28575</xdr:colOff>
          <xdr:row>25</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25</xdr:row>
          <xdr:rowOff>0</xdr:rowOff>
        </xdr:from>
        <xdr:to>
          <xdr:col>4</xdr:col>
          <xdr:colOff>28575</xdr:colOff>
          <xdr:row>26</xdr:row>
          <xdr:rowOff>38100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24</xdr:row>
          <xdr:rowOff>180975</xdr:rowOff>
        </xdr:from>
        <xdr:to>
          <xdr:col>7</xdr:col>
          <xdr:colOff>38100</xdr:colOff>
          <xdr:row>26</xdr:row>
          <xdr:rowOff>28575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25</xdr:row>
          <xdr:rowOff>171450</xdr:rowOff>
        </xdr:from>
        <xdr:to>
          <xdr:col>9</xdr:col>
          <xdr:colOff>57150</xdr:colOff>
          <xdr:row>27</xdr:row>
          <xdr:rowOff>9525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57</xdr:row>
          <xdr:rowOff>171450</xdr:rowOff>
        </xdr:from>
        <xdr:to>
          <xdr:col>5</xdr:col>
          <xdr:colOff>57150</xdr:colOff>
          <xdr:row>59</xdr:row>
          <xdr:rowOff>19050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58</xdr:row>
          <xdr:rowOff>0</xdr:rowOff>
        </xdr:from>
        <xdr:to>
          <xdr:col>6</xdr:col>
          <xdr:colOff>609600</xdr:colOff>
          <xdr:row>59</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57</xdr:row>
          <xdr:rowOff>190500</xdr:rowOff>
        </xdr:from>
        <xdr:to>
          <xdr:col>9</xdr:col>
          <xdr:colOff>66675</xdr:colOff>
          <xdr:row>59</xdr:row>
          <xdr:rowOff>38100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29</xdr:row>
          <xdr:rowOff>190500</xdr:rowOff>
        </xdr:from>
        <xdr:to>
          <xdr:col>4</xdr:col>
          <xdr:colOff>47625</xdr:colOff>
          <xdr:row>31</xdr:row>
          <xdr:rowOff>38100</xdr:rowOff>
        </xdr:to>
        <xdr:sp macro="" textlink="">
          <xdr:nvSpPr>
            <xdr:cNvPr id="2" name="Check Box 365" hidden="1">
              <a:extLst>
                <a:ext uri="{63B3BB69-23CF-44E3-9099-C40C66FF867C}">
                  <a14:compatExt spid="_x0000_s138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29</xdr:row>
          <xdr:rowOff>180975</xdr:rowOff>
        </xdr:from>
        <xdr:to>
          <xdr:col>7</xdr:col>
          <xdr:colOff>66675</xdr:colOff>
          <xdr:row>31</xdr:row>
          <xdr:rowOff>28575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26</xdr:row>
          <xdr:rowOff>180975</xdr:rowOff>
        </xdr:from>
        <xdr:to>
          <xdr:col>6</xdr:col>
          <xdr:colOff>266700</xdr:colOff>
          <xdr:row>28</xdr:row>
          <xdr:rowOff>19050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27</xdr:row>
          <xdr:rowOff>180975</xdr:rowOff>
        </xdr:from>
        <xdr:to>
          <xdr:col>6</xdr:col>
          <xdr:colOff>276225</xdr:colOff>
          <xdr:row>29</xdr:row>
          <xdr:rowOff>19050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9" Type="http://schemas.openxmlformats.org/officeDocument/2006/relationships/ctrlProp" Target="../ctrlProps/ctrlProp27.xml"/><Relationship Id="rId21" Type="http://schemas.openxmlformats.org/officeDocument/2006/relationships/ctrlProp" Target="../ctrlProps/ctrlProp9.xml"/><Relationship Id="rId34" Type="http://schemas.openxmlformats.org/officeDocument/2006/relationships/ctrlProp" Target="../ctrlProps/ctrlProp22.xml"/><Relationship Id="rId42" Type="http://schemas.openxmlformats.org/officeDocument/2006/relationships/ctrlProp" Target="../ctrlProps/ctrlProp30.xml"/><Relationship Id="rId7" Type="http://schemas.openxmlformats.org/officeDocument/2006/relationships/hyperlink" Target="https://www.nefit-bosch.nl/producten/warmtepompen/lucht-water-warmtepomp" TargetMode="External"/><Relationship Id="rId2" Type="http://schemas.openxmlformats.org/officeDocument/2006/relationships/hyperlink" Target="https://www.rvo.nl/subsidie-en-financieringswijzer/isde" TargetMode="External"/><Relationship Id="rId16" Type="http://schemas.openxmlformats.org/officeDocument/2006/relationships/ctrlProp" Target="../ctrlProps/ctrlProp4.xml"/><Relationship Id="rId29" Type="http://schemas.openxmlformats.org/officeDocument/2006/relationships/ctrlProp" Target="../ctrlProps/ctrlProp17.xml"/><Relationship Id="rId1" Type="http://schemas.openxmlformats.org/officeDocument/2006/relationships/hyperlink" Target="mailto:presales@nefit-bosch.nl" TargetMode="External"/><Relationship Id="rId6" Type="http://schemas.openxmlformats.org/officeDocument/2006/relationships/hyperlink" Target="https://www.nefit-bosch.nl/producten/warmtepompen/lucht-water-warmtepomp" TargetMode="External"/><Relationship Id="rId11" Type="http://schemas.openxmlformats.org/officeDocument/2006/relationships/drawing" Target="../drawings/drawing1.xml"/><Relationship Id="rId24" Type="http://schemas.openxmlformats.org/officeDocument/2006/relationships/ctrlProp" Target="../ctrlProps/ctrlProp12.xml"/><Relationship Id="rId32" Type="http://schemas.openxmlformats.org/officeDocument/2006/relationships/ctrlProp" Target="../ctrlProps/ctrlProp20.xml"/><Relationship Id="rId37" Type="http://schemas.openxmlformats.org/officeDocument/2006/relationships/ctrlProp" Target="../ctrlProps/ctrlProp25.xml"/><Relationship Id="rId40" Type="http://schemas.openxmlformats.org/officeDocument/2006/relationships/ctrlProp" Target="../ctrlProps/ctrlProp28.xml"/><Relationship Id="rId45" Type="http://schemas.openxmlformats.org/officeDocument/2006/relationships/ctrlProp" Target="../ctrlProps/ctrlProp33.xml"/><Relationship Id="rId5" Type="http://schemas.openxmlformats.org/officeDocument/2006/relationships/hyperlink" Target="https://www.rvo.nl/subsidie-en-financieringswijzer/isde"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36" Type="http://schemas.openxmlformats.org/officeDocument/2006/relationships/ctrlProp" Target="../ctrlProps/ctrlProp24.xml"/><Relationship Id="rId10" Type="http://schemas.openxmlformats.org/officeDocument/2006/relationships/printerSettings" Target="../printerSettings/printerSettings1.bin"/><Relationship Id="rId19" Type="http://schemas.openxmlformats.org/officeDocument/2006/relationships/ctrlProp" Target="../ctrlProps/ctrlProp7.xml"/><Relationship Id="rId31" Type="http://schemas.openxmlformats.org/officeDocument/2006/relationships/ctrlProp" Target="../ctrlProps/ctrlProp19.xml"/><Relationship Id="rId44" Type="http://schemas.openxmlformats.org/officeDocument/2006/relationships/ctrlProp" Target="../ctrlProps/ctrlProp32.xml"/><Relationship Id="rId4" Type="http://schemas.openxmlformats.org/officeDocument/2006/relationships/hyperlink" Target="http://nl.documents2.nefit.nl/download/pdf/file/6720817890.pdf" TargetMode="External"/><Relationship Id="rId9" Type="http://schemas.openxmlformats.org/officeDocument/2006/relationships/hyperlink" Target="https://www.nefit-bosch.nl/producten/warmtepompen/bodemwarmtepompen" TargetMode="External"/><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 Id="rId35" Type="http://schemas.openxmlformats.org/officeDocument/2006/relationships/ctrlProp" Target="../ctrlProps/ctrlProp23.xml"/><Relationship Id="rId43" Type="http://schemas.openxmlformats.org/officeDocument/2006/relationships/ctrlProp" Target="../ctrlProps/ctrlProp31.xml"/><Relationship Id="rId8" Type="http://schemas.openxmlformats.org/officeDocument/2006/relationships/hyperlink" Target="https://www.nefit-bosch.nl/producten/warmtepompen/bodemwarmtepompen" TargetMode="External"/><Relationship Id="rId3" Type="http://schemas.openxmlformats.org/officeDocument/2006/relationships/hyperlink" Target="http://nl.documents2.nefit.nl/download/pdf/file/6720817890.pdf"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5" Type="http://schemas.openxmlformats.org/officeDocument/2006/relationships/ctrlProp" Target="../ctrlProps/ctrlProp13.xml"/><Relationship Id="rId33" Type="http://schemas.openxmlformats.org/officeDocument/2006/relationships/ctrlProp" Target="../ctrlProps/ctrlProp21.xml"/><Relationship Id="rId38" Type="http://schemas.openxmlformats.org/officeDocument/2006/relationships/ctrlProp" Target="../ctrlProps/ctrlProp26.xml"/><Relationship Id="rId46" Type="http://schemas.openxmlformats.org/officeDocument/2006/relationships/comments" Target="../comments1.xml"/><Relationship Id="rId20" Type="http://schemas.openxmlformats.org/officeDocument/2006/relationships/ctrlProp" Target="../ctrlProps/ctrlProp8.xml"/><Relationship Id="rId41"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4"/>
  <sheetViews>
    <sheetView tabSelected="1" showWhiteSpace="0" zoomScale="145" zoomScaleNormal="145" workbookViewId="0">
      <selection activeCell="F8" sqref="F8:J8"/>
    </sheetView>
  </sheetViews>
  <sheetFormatPr defaultColWidth="0" defaultRowHeight="12.75" zeroHeight="1" x14ac:dyDescent="0.2"/>
  <cols>
    <col min="1" max="1" width="2.85546875" style="2" customWidth="1"/>
    <col min="2" max="3" width="9.140625" style="3" customWidth="1"/>
    <col min="4" max="4" width="10" style="3" customWidth="1"/>
    <col min="5" max="8" width="9.140625" style="3" customWidth="1"/>
    <col min="9" max="9" width="8.5703125" style="3" customWidth="1"/>
    <col min="10" max="10" width="18.140625" style="3" customWidth="1"/>
    <col min="11" max="11" width="6.7109375" style="3" bestFit="1" customWidth="1"/>
    <col min="12" max="16384" width="0" style="3" hidden="1"/>
  </cols>
  <sheetData>
    <row r="1" spans="1:10" ht="49.5" customHeight="1" x14ac:dyDescent="0.2"/>
    <row r="2" spans="1:10" s="5" customFormat="1" ht="18" x14ac:dyDescent="0.25">
      <c r="A2" s="4" t="s">
        <v>10</v>
      </c>
      <c r="B2" s="5" t="s">
        <v>52</v>
      </c>
      <c r="I2" s="56" t="s">
        <v>73</v>
      </c>
      <c r="J2" s="56"/>
    </row>
    <row r="3" spans="1:10" s="5" customFormat="1" ht="45" customHeight="1" x14ac:dyDescent="0.25">
      <c r="A3" s="4"/>
      <c r="B3" s="54" t="s">
        <v>69</v>
      </c>
      <c r="C3" s="55"/>
      <c r="D3" s="55"/>
      <c r="E3" s="55"/>
      <c r="F3" s="55"/>
      <c r="G3" s="55"/>
      <c r="H3" s="55"/>
      <c r="I3" s="55"/>
      <c r="J3" s="55"/>
    </row>
    <row r="4" spans="1:10" s="8" customFormat="1" ht="15" customHeight="1" x14ac:dyDescent="0.2">
      <c r="A4" s="6"/>
      <c r="B4" s="7" t="s">
        <v>4</v>
      </c>
      <c r="C4" s="43" t="s">
        <v>88</v>
      </c>
      <c r="D4" s="43"/>
      <c r="E4" s="43"/>
      <c r="F4" s="43"/>
      <c r="G4" s="43"/>
    </row>
    <row r="5" spans="1:10" ht="15" customHeight="1" x14ac:dyDescent="0.2">
      <c r="B5" s="9" t="s">
        <v>7</v>
      </c>
      <c r="C5" s="49" t="s">
        <v>21</v>
      </c>
      <c r="D5" s="49"/>
      <c r="E5" s="49"/>
      <c r="F5" s="10" t="s">
        <v>16</v>
      </c>
    </row>
    <row r="6" spans="1:10" ht="15" customHeight="1" x14ac:dyDescent="0.2"/>
    <row r="7" spans="1:10" ht="15" customHeight="1" x14ac:dyDescent="0.25">
      <c r="A7" s="11" t="s">
        <v>14</v>
      </c>
      <c r="B7" s="50" t="s">
        <v>83</v>
      </c>
      <c r="C7" s="50"/>
      <c r="D7" s="50"/>
      <c r="E7" s="50"/>
      <c r="F7" s="50"/>
      <c r="G7" s="50"/>
      <c r="H7" s="50"/>
      <c r="I7" s="50"/>
      <c r="J7" s="50"/>
    </row>
    <row r="8" spans="1:10" ht="15" customHeight="1" x14ac:dyDescent="0.2">
      <c r="D8" s="3" t="s">
        <v>29</v>
      </c>
      <c r="F8" s="44"/>
      <c r="G8" s="44"/>
      <c r="H8" s="44"/>
      <c r="I8" s="44"/>
      <c r="J8" s="44"/>
    </row>
    <row r="9" spans="1:10" ht="15" customHeight="1" x14ac:dyDescent="0.2">
      <c r="D9" s="3" t="s">
        <v>30</v>
      </c>
      <c r="F9" s="44"/>
      <c r="G9" s="44"/>
      <c r="H9" s="44"/>
      <c r="I9" s="44"/>
      <c r="J9" s="44"/>
    </row>
    <row r="10" spans="1:10" ht="15" customHeight="1" x14ac:dyDescent="0.2">
      <c r="D10" s="3" t="s">
        <v>35</v>
      </c>
      <c r="F10" s="47"/>
      <c r="G10" s="47"/>
      <c r="H10" s="28" t="s">
        <v>36</v>
      </c>
      <c r="I10" s="44"/>
      <c r="J10" s="44"/>
    </row>
    <row r="11" spans="1:10" ht="15" customHeight="1" x14ac:dyDescent="0.2">
      <c r="D11" s="3" t="s">
        <v>31</v>
      </c>
      <c r="F11" s="57"/>
      <c r="G11" s="57"/>
      <c r="H11" s="12" t="s">
        <v>33</v>
      </c>
      <c r="I11" s="58"/>
      <c r="J11" s="58"/>
    </row>
    <row r="12" spans="1:10" ht="15" customHeight="1" x14ac:dyDescent="0.2">
      <c r="D12" s="3" t="s">
        <v>32</v>
      </c>
      <c r="F12" s="44"/>
      <c r="G12" s="44"/>
      <c r="H12" s="44"/>
      <c r="I12" s="44"/>
      <c r="J12" s="44"/>
    </row>
    <row r="13" spans="1:10" ht="15" customHeight="1" x14ac:dyDescent="0.2">
      <c r="D13" s="3" t="s">
        <v>7</v>
      </c>
      <c r="F13" s="44"/>
      <c r="G13" s="44"/>
      <c r="H13" s="44"/>
      <c r="I13" s="44"/>
      <c r="J13" s="44"/>
    </row>
    <row r="14" spans="1:10" ht="15" customHeight="1" x14ac:dyDescent="0.2"/>
    <row r="15" spans="1:10" ht="15" customHeight="1" x14ac:dyDescent="0.25">
      <c r="A15" s="11" t="s">
        <v>14</v>
      </c>
      <c r="B15" s="50" t="s">
        <v>34</v>
      </c>
      <c r="C15" s="50"/>
      <c r="D15" s="50"/>
      <c r="E15" s="50"/>
      <c r="F15" s="50"/>
      <c r="G15" s="50"/>
      <c r="H15" s="50"/>
      <c r="I15" s="50"/>
      <c r="J15" s="50"/>
    </row>
    <row r="16" spans="1:10" ht="15" customHeight="1" x14ac:dyDescent="0.2">
      <c r="D16" s="3" t="s">
        <v>29</v>
      </c>
      <c r="F16" s="44"/>
      <c r="G16" s="44"/>
      <c r="H16" s="44"/>
      <c r="I16" s="44"/>
      <c r="J16" s="44"/>
    </row>
    <row r="17" spans="1:10" ht="15" customHeight="1" x14ac:dyDescent="0.2">
      <c r="D17" s="3" t="s">
        <v>30</v>
      </c>
      <c r="F17" s="44"/>
      <c r="G17" s="44"/>
      <c r="H17" s="44"/>
      <c r="I17" s="44"/>
      <c r="J17" s="44"/>
    </row>
    <row r="18" spans="1:10" ht="15" customHeight="1" x14ac:dyDescent="0.2">
      <c r="D18" s="3" t="s">
        <v>35</v>
      </c>
      <c r="F18" s="44"/>
      <c r="G18" s="44"/>
      <c r="H18" s="28" t="s">
        <v>36</v>
      </c>
      <c r="I18" s="44"/>
      <c r="J18" s="44"/>
    </row>
    <row r="19" spans="1:10" x14ac:dyDescent="0.2"/>
    <row r="20" spans="1:10" s="14" customFormat="1" ht="15" customHeight="1" x14ac:dyDescent="0.25">
      <c r="A20" s="13"/>
      <c r="B20" s="14" t="s">
        <v>15</v>
      </c>
    </row>
    <row r="21" spans="1:10" ht="15" customHeight="1" x14ac:dyDescent="0.2">
      <c r="A21" s="11" t="s">
        <v>14</v>
      </c>
      <c r="C21" s="3" t="s">
        <v>11</v>
      </c>
      <c r="E21" s="3" t="s">
        <v>37</v>
      </c>
      <c r="H21" s="3" t="s">
        <v>84</v>
      </c>
      <c r="J21" s="3" t="s">
        <v>70</v>
      </c>
    </row>
    <row r="22" spans="1:10" ht="15" customHeight="1" x14ac:dyDescent="0.2">
      <c r="E22" s="15" t="s">
        <v>1</v>
      </c>
      <c r="F22" s="15"/>
      <c r="G22" s="16" t="s">
        <v>20</v>
      </c>
      <c r="H22" s="45"/>
      <c r="I22" s="46"/>
      <c r="J22" s="40"/>
    </row>
    <row r="23" spans="1:10" ht="15" customHeight="1" x14ac:dyDescent="0.2">
      <c r="E23" s="37" t="s">
        <v>0</v>
      </c>
      <c r="F23" s="37"/>
      <c r="G23" s="16"/>
      <c r="H23" s="35"/>
      <c r="I23" s="35"/>
    </row>
    <row r="24" spans="1:10" ht="15" customHeight="1" x14ac:dyDescent="0.2">
      <c r="E24" s="37"/>
      <c r="F24" s="37"/>
      <c r="G24" s="16"/>
      <c r="H24" s="35"/>
      <c r="I24" s="35"/>
    </row>
    <row r="25" spans="1:10" ht="15" customHeight="1" x14ac:dyDescent="0.2">
      <c r="A25" s="11" t="s">
        <v>14</v>
      </c>
      <c r="B25" s="43" t="s">
        <v>85</v>
      </c>
      <c r="C25" s="43"/>
      <c r="D25" s="43"/>
      <c r="E25" s="37" t="s">
        <v>55</v>
      </c>
      <c r="F25" s="37"/>
      <c r="H25" s="37" t="s">
        <v>53</v>
      </c>
      <c r="I25" s="35"/>
    </row>
    <row r="26" spans="1:10" ht="15" customHeight="1" x14ac:dyDescent="0.2">
      <c r="E26" s="37" t="s">
        <v>54</v>
      </c>
      <c r="F26" s="37"/>
      <c r="G26" s="16"/>
      <c r="H26" s="37" t="s">
        <v>56</v>
      </c>
      <c r="I26" s="35"/>
    </row>
    <row r="27" spans="1:10" ht="15" customHeight="1" x14ac:dyDescent="0.2">
      <c r="A27" s="11"/>
      <c r="E27" s="16" t="s">
        <v>22</v>
      </c>
      <c r="F27" s="16"/>
      <c r="G27" s="16" t="s">
        <v>57</v>
      </c>
      <c r="H27" s="37"/>
      <c r="J27" s="37" t="s">
        <v>58</v>
      </c>
    </row>
    <row r="28" spans="1:10" ht="15" customHeight="1" x14ac:dyDescent="0.2">
      <c r="A28" s="11"/>
      <c r="E28" s="16"/>
      <c r="F28" s="16"/>
      <c r="G28" s="48" t="s">
        <v>67</v>
      </c>
      <c r="H28" s="48"/>
      <c r="J28" s="37"/>
    </row>
    <row r="29" spans="1:10" ht="15" customHeight="1" x14ac:dyDescent="0.2">
      <c r="B29" s="17"/>
      <c r="E29" s="17"/>
      <c r="G29" s="42" t="s">
        <v>68</v>
      </c>
      <c r="H29" s="42"/>
    </row>
    <row r="30" spans="1:10" ht="15" customHeight="1" x14ac:dyDescent="0.2">
      <c r="A30" s="11" t="s">
        <v>14</v>
      </c>
      <c r="B30" s="9" t="s">
        <v>86</v>
      </c>
      <c r="E30" s="17"/>
    </row>
    <row r="31" spans="1:10" ht="15" customHeight="1" x14ac:dyDescent="0.2">
      <c r="B31" s="17"/>
      <c r="E31" s="3" t="s">
        <v>63</v>
      </c>
      <c r="H31" s="3" t="s">
        <v>64</v>
      </c>
    </row>
    <row r="32" spans="1:10" ht="15" customHeight="1" x14ac:dyDescent="0.2">
      <c r="B32" s="17"/>
    </row>
    <row r="33" spans="1:11" ht="51" customHeight="1" x14ac:dyDescent="0.2">
      <c r="B33" s="54" t="s">
        <v>81</v>
      </c>
      <c r="C33" s="54"/>
      <c r="D33" s="54"/>
      <c r="E33" s="54"/>
      <c r="F33" s="54"/>
      <c r="G33" s="54"/>
      <c r="H33" s="54"/>
      <c r="I33" s="54"/>
      <c r="J33" s="54"/>
    </row>
    <row r="34" spans="1:11" ht="15" customHeight="1" x14ac:dyDescent="0.2">
      <c r="B34" s="17"/>
      <c r="E34" s="17"/>
    </row>
    <row r="35" spans="1:11" ht="15" customHeight="1" x14ac:dyDescent="0.2">
      <c r="A35" s="11" t="s">
        <v>14</v>
      </c>
      <c r="B35" s="9" t="s">
        <v>87</v>
      </c>
      <c r="E35" s="17"/>
    </row>
    <row r="36" spans="1:11" ht="15" customHeight="1" x14ac:dyDescent="0.2">
      <c r="A36" s="11"/>
      <c r="B36" s="43"/>
      <c r="C36" s="43"/>
      <c r="E36" s="3" t="s">
        <v>24</v>
      </c>
    </row>
    <row r="37" spans="1:11" ht="15" customHeight="1" x14ac:dyDescent="0.2">
      <c r="E37" s="3" t="s">
        <v>23</v>
      </c>
    </row>
    <row r="38" spans="1:11" ht="15" customHeight="1" x14ac:dyDescent="0.2">
      <c r="B38" s="17"/>
      <c r="E38" s="3" t="s">
        <v>25</v>
      </c>
    </row>
    <row r="39" spans="1:11" ht="15" customHeight="1" x14ac:dyDescent="0.2">
      <c r="B39" s="17"/>
    </row>
    <row r="40" spans="1:11" ht="46.15" customHeight="1" x14ac:dyDescent="0.2">
      <c r="B40" s="54" t="s">
        <v>82</v>
      </c>
      <c r="C40" s="54"/>
      <c r="D40" s="54"/>
      <c r="E40" s="54"/>
      <c r="F40" s="54"/>
      <c r="G40" s="54"/>
      <c r="H40" s="54"/>
      <c r="I40" s="54"/>
      <c r="J40" s="54"/>
    </row>
    <row r="41" spans="1:11" ht="15" customHeight="1" x14ac:dyDescent="0.2">
      <c r="B41" s="17"/>
    </row>
    <row r="42" spans="1:11" ht="15" customHeight="1" x14ac:dyDescent="0.2">
      <c r="A42" s="11" t="s">
        <v>14</v>
      </c>
      <c r="B42" s="9" t="s">
        <v>47</v>
      </c>
      <c r="C42" s="9"/>
      <c r="E42" s="42" t="s">
        <v>48</v>
      </c>
      <c r="F42" s="42"/>
      <c r="G42" s="12"/>
      <c r="H42" s="42" t="s">
        <v>49</v>
      </c>
      <c r="I42" s="42"/>
      <c r="J42" s="42"/>
    </row>
    <row r="43" spans="1:11" ht="15" customHeight="1" x14ac:dyDescent="0.2">
      <c r="B43" s="17"/>
      <c r="E43" s="8"/>
      <c r="F43" s="8"/>
      <c r="G43" s="8"/>
    </row>
    <row r="44" spans="1:11" ht="45" customHeight="1" x14ac:dyDescent="0.2">
      <c r="B44" s="54" t="s">
        <v>51</v>
      </c>
      <c r="C44" s="54"/>
      <c r="D44" s="54"/>
      <c r="E44" s="54"/>
      <c r="F44" s="54"/>
      <c r="G44" s="54"/>
      <c r="H44" s="54"/>
      <c r="I44" s="54"/>
      <c r="J44" s="54"/>
    </row>
    <row r="45" spans="1:11" ht="15" customHeight="1" x14ac:dyDescent="0.2"/>
    <row r="46" spans="1:11" s="9" customFormat="1" ht="15" customHeight="1" x14ac:dyDescent="0.25">
      <c r="A46" s="41"/>
      <c r="B46" s="14" t="s">
        <v>74</v>
      </c>
    </row>
    <row r="47" spans="1:11" ht="15" customHeight="1" x14ac:dyDescent="0.2">
      <c r="A47" s="11" t="s">
        <v>14</v>
      </c>
      <c r="B47" s="43" t="s">
        <v>2</v>
      </c>
      <c r="C47" s="43"/>
      <c r="E47" s="42" t="s">
        <v>59</v>
      </c>
      <c r="F47" s="42"/>
      <c r="G47" s="42"/>
      <c r="H47" s="42"/>
      <c r="I47" s="42"/>
      <c r="J47" s="29"/>
      <c r="K47" s="3" t="s">
        <v>26</v>
      </c>
    </row>
    <row r="48" spans="1:11" ht="15" customHeight="1" x14ac:dyDescent="0.2">
      <c r="A48" s="11"/>
      <c r="E48" s="61" t="s">
        <v>75</v>
      </c>
      <c r="F48" s="62"/>
      <c r="H48" s="3" t="s">
        <v>8</v>
      </c>
      <c r="I48" s="18"/>
      <c r="J48" s="30"/>
      <c r="K48" s="3" t="s">
        <v>27</v>
      </c>
    </row>
    <row r="49" spans="1:12" ht="15" customHeight="1" x14ac:dyDescent="0.2">
      <c r="E49" s="62"/>
      <c r="F49" s="62"/>
      <c r="H49" s="3" t="s">
        <v>9</v>
      </c>
      <c r="I49" s="19"/>
      <c r="J49" s="31"/>
      <c r="K49" s="3" t="s">
        <v>28</v>
      </c>
    </row>
    <row r="50" spans="1:12" ht="15" customHeight="1" x14ac:dyDescent="0.2">
      <c r="J50" s="20"/>
    </row>
    <row r="51" spans="1:12" ht="15" customHeight="1" x14ac:dyDescent="0.2">
      <c r="A51" s="11" t="s">
        <v>14</v>
      </c>
      <c r="B51" s="43" t="s">
        <v>12</v>
      </c>
      <c r="C51" s="43"/>
      <c r="D51" s="43"/>
      <c r="E51" s="43"/>
    </row>
    <row r="52" spans="1:12" ht="15" customHeight="1" x14ac:dyDescent="0.2">
      <c r="A52" s="11"/>
      <c r="B52" s="3" t="s">
        <v>39</v>
      </c>
      <c r="C52" s="21"/>
      <c r="F52" s="8" t="s">
        <v>76</v>
      </c>
      <c r="G52" s="8"/>
      <c r="J52" s="32"/>
      <c r="K52" s="8" t="s">
        <v>38</v>
      </c>
    </row>
    <row r="53" spans="1:12" ht="15" customHeight="1" x14ac:dyDescent="0.2">
      <c r="B53" s="22"/>
      <c r="F53" s="8" t="s">
        <v>77</v>
      </c>
      <c r="G53" s="23"/>
      <c r="J53" s="32"/>
      <c r="K53" s="8" t="s">
        <v>38</v>
      </c>
    </row>
    <row r="54" spans="1:12" ht="15" customHeight="1" x14ac:dyDescent="0.2">
      <c r="B54" s="24" t="s">
        <v>50</v>
      </c>
      <c r="F54" s="8"/>
      <c r="G54" s="23"/>
      <c r="J54" s="32"/>
      <c r="K54" s="8" t="s">
        <v>38</v>
      </c>
    </row>
    <row r="55" spans="1:12" ht="15" customHeight="1" x14ac:dyDescent="0.2">
      <c r="B55" s="24"/>
      <c r="F55" s="8"/>
      <c r="G55" s="23"/>
      <c r="J55" s="22"/>
      <c r="K55" s="8"/>
    </row>
    <row r="56" spans="1:12" ht="58.5" customHeight="1" x14ac:dyDescent="0.2">
      <c r="B56" s="60" t="s">
        <v>71</v>
      </c>
      <c r="C56" s="60"/>
      <c r="D56" s="60"/>
      <c r="E56" s="60"/>
      <c r="F56" s="60"/>
      <c r="G56" s="60"/>
      <c r="H56" s="60"/>
      <c r="I56" s="60"/>
      <c r="J56" s="60"/>
      <c r="K56" s="8"/>
    </row>
    <row r="57" spans="1:12" ht="15" customHeight="1" x14ac:dyDescent="0.2">
      <c r="B57" s="22"/>
      <c r="F57" s="8"/>
      <c r="G57" s="23"/>
      <c r="J57" s="22"/>
      <c r="K57" s="8"/>
    </row>
    <row r="58" spans="1:12" ht="15" customHeight="1" x14ac:dyDescent="0.2">
      <c r="A58" s="11" t="s">
        <v>14</v>
      </c>
      <c r="B58" s="43" t="s">
        <v>13</v>
      </c>
      <c r="C58" s="43"/>
      <c r="D58" s="42" t="s">
        <v>78</v>
      </c>
      <c r="E58" s="42"/>
      <c r="F58" s="42"/>
      <c r="G58" s="42"/>
      <c r="H58" s="38"/>
      <c r="J58" s="34"/>
    </row>
    <row r="59" spans="1:12" ht="15" customHeight="1" x14ac:dyDescent="0.2">
      <c r="D59" s="12" t="s">
        <v>79</v>
      </c>
      <c r="E59" s="12"/>
      <c r="F59" s="12" t="s">
        <v>62</v>
      </c>
      <c r="G59" s="65" t="s">
        <v>61</v>
      </c>
      <c r="H59" s="65"/>
      <c r="I59" s="65"/>
      <c r="J59" s="42" t="s">
        <v>60</v>
      </c>
      <c r="K59" s="42"/>
      <c r="L59" s="42"/>
    </row>
    <row r="60" spans="1:12" ht="15" customHeight="1" x14ac:dyDescent="0.2">
      <c r="A60" s="11"/>
      <c r="E60" s="25"/>
      <c r="F60" s="25"/>
      <c r="J60" s="39"/>
    </row>
    <row r="61" spans="1:12" ht="15" customHeight="1" x14ac:dyDescent="0.2">
      <c r="A61" s="11" t="s">
        <v>14</v>
      </c>
      <c r="B61" s="36" t="s">
        <v>80</v>
      </c>
      <c r="C61" s="36"/>
      <c r="D61" s="36"/>
      <c r="E61" s="38"/>
      <c r="F61" s="3" t="s">
        <v>5</v>
      </c>
      <c r="I61" s="3" t="s">
        <v>40</v>
      </c>
      <c r="J61" s="33"/>
      <c r="K61" s="3" t="s">
        <v>41</v>
      </c>
    </row>
    <row r="62" spans="1:12" ht="15" customHeight="1" x14ac:dyDescent="0.2">
      <c r="A62" s="26"/>
      <c r="F62" s="3" t="s">
        <v>6</v>
      </c>
      <c r="I62" s="3" t="s">
        <v>42</v>
      </c>
      <c r="J62" s="33"/>
      <c r="K62" s="3" t="s">
        <v>41</v>
      </c>
    </row>
    <row r="63" spans="1:12" ht="15" customHeight="1" x14ac:dyDescent="0.2"/>
    <row r="64" spans="1:12" ht="15" customHeight="1" x14ac:dyDescent="0.2">
      <c r="A64" s="11" t="s">
        <v>14</v>
      </c>
      <c r="B64" s="9" t="s">
        <v>3</v>
      </c>
    </row>
    <row r="65" spans="1:10" ht="15" customHeight="1" x14ac:dyDescent="0.2">
      <c r="B65" s="16" t="s">
        <v>46</v>
      </c>
      <c r="C65" s="16"/>
      <c r="D65" s="16"/>
      <c r="E65" s="52"/>
      <c r="F65" s="52"/>
      <c r="G65" s="16"/>
      <c r="H65" s="16"/>
      <c r="I65" s="16"/>
      <c r="J65" s="16"/>
    </row>
    <row r="66" spans="1:10" ht="15" customHeight="1" x14ac:dyDescent="0.2">
      <c r="B66" s="16"/>
      <c r="C66" s="16"/>
      <c r="D66" s="16"/>
      <c r="E66" s="16"/>
      <c r="F66" s="37"/>
      <c r="G66" s="37"/>
      <c r="H66" s="37"/>
      <c r="I66" s="37"/>
      <c r="J66" s="15"/>
    </row>
    <row r="67" spans="1:10" ht="15" customHeight="1" x14ac:dyDescent="0.2">
      <c r="B67" s="9" t="s">
        <v>43</v>
      </c>
    </row>
    <row r="68" spans="1:10" ht="15" customHeight="1" x14ac:dyDescent="0.2">
      <c r="B68" s="64"/>
      <c r="C68" s="64"/>
      <c r="D68" s="64"/>
      <c r="E68" s="64"/>
      <c r="F68" s="64"/>
      <c r="G68" s="64"/>
      <c r="H68" s="64"/>
      <c r="I68" s="64"/>
      <c r="J68" s="64"/>
    </row>
    <row r="69" spans="1:10" ht="15" customHeight="1" x14ac:dyDescent="0.2">
      <c r="B69" s="64"/>
      <c r="C69" s="64"/>
      <c r="D69" s="64"/>
      <c r="E69" s="64"/>
      <c r="F69" s="64"/>
      <c r="G69" s="64"/>
      <c r="H69" s="64"/>
      <c r="I69" s="64"/>
      <c r="J69" s="64"/>
    </row>
    <row r="70" spans="1:10" ht="15" customHeight="1" x14ac:dyDescent="0.2">
      <c r="B70" s="66" t="s">
        <v>17</v>
      </c>
      <c r="C70" s="66"/>
      <c r="D70" s="66"/>
      <c r="E70" s="66"/>
      <c r="F70" s="66"/>
      <c r="G70" s="66"/>
      <c r="H70" s="66"/>
      <c r="I70" s="66"/>
      <c r="J70" s="66"/>
    </row>
    <row r="71" spans="1:10" ht="15" customHeight="1" x14ac:dyDescent="0.2">
      <c r="B71" s="53" t="s">
        <v>65</v>
      </c>
      <c r="C71" s="53"/>
      <c r="D71" s="53"/>
      <c r="E71" s="53"/>
      <c r="F71" s="53"/>
      <c r="G71" s="53"/>
      <c r="H71" s="53"/>
      <c r="I71" s="53"/>
      <c r="J71" s="53"/>
    </row>
    <row r="72" spans="1:10" ht="15" customHeight="1" x14ac:dyDescent="0.2">
      <c r="B72" s="53" t="s">
        <v>66</v>
      </c>
      <c r="C72" s="53"/>
      <c r="D72" s="53"/>
      <c r="E72" s="53"/>
      <c r="F72" s="53"/>
      <c r="G72" s="53"/>
      <c r="H72" s="53"/>
      <c r="I72" s="53"/>
      <c r="J72" s="53"/>
    </row>
    <row r="73" spans="1:10" ht="15" customHeight="1" x14ac:dyDescent="0.2">
      <c r="B73" s="67" t="s">
        <v>18</v>
      </c>
      <c r="C73" s="67"/>
      <c r="D73" s="67"/>
      <c r="E73" s="67"/>
      <c r="F73" s="67"/>
      <c r="G73" s="67"/>
      <c r="H73" s="67"/>
      <c r="I73" s="67"/>
      <c r="J73" s="67"/>
    </row>
    <row r="74" spans="1:10" ht="15" customHeight="1" x14ac:dyDescent="0.2">
      <c r="B74" s="51" t="s">
        <v>44</v>
      </c>
      <c r="C74" s="51"/>
      <c r="D74" s="51"/>
      <c r="E74" s="51"/>
      <c r="F74" s="51"/>
      <c r="G74" s="51"/>
      <c r="H74" s="51"/>
      <c r="I74" s="51"/>
      <c r="J74" s="51"/>
    </row>
    <row r="75" spans="1:10" ht="15" customHeight="1" x14ac:dyDescent="0.2">
      <c r="B75" s="63" t="s">
        <v>19</v>
      </c>
      <c r="C75" s="63"/>
      <c r="D75" s="63"/>
      <c r="E75" s="63"/>
      <c r="F75" s="63"/>
      <c r="G75" s="63"/>
      <c r="H75" s="63"/>
      <c r="I75" s="63"/>
      <c r="J75" s="63"/>
    </row>
    <row r="76" spans="1:10" ht="15" customHeight="1" x14ac:dyDescent="0.2">
      <c r="B76" s="53" t="s">
        <v>45</v>
      </c>
      <c r="C76" s="53"/>
      <c r="D76" s="53"/>
      <c r="E76" s="53"/>
      <c r="F76" s="53"/>
      <c r="G76" s="53"/>
      <c r="H76" s="53"/>
      <c r="I76" s="53"/>
      <c r="J76" s="53"/>
    </row>
    <row r="77" spans="1:10" ht="15" customHeight="1" x14ac:dyDescent="0.2">
      <c r="B77" s="1"/>
      <c r="C77" s="27"/>
      <c r="D77" s="27"/>
      <c r="E77" s="27"/>
      <c r="F77" s="27"/>
      <c r="G77" s="27"/>
      <c r="H77" s="27"/>
      <c r="I77" s="27"/>
      <c r="J77" s="27"/>
    </row>
    <row r="78" spans="1:10" s="8" customFormat="1" ht="51.6" customHeight="1" x14ac:dyDescent="0.2">
      <c r="A78" s="6"/>
      <c r="B78" s="59" t="s">
        <v>72</v>
      </c>
      <c r="C78" s="59"/>
      <c r="D78" s="59"/>
      <c r="E78" s="59"/>
      <c r="F78" s="59"/>
      <c r="G78" s="59"/>
      <c r="H78" s="59"/>
      <c r="I78" s="59"/>
      <c r="J78" s="59"/>
    </row>
    <row r="79" spans="1:10" x14ac:dyDescent="0.2"/>
    <row r="80" spans="1:1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sheetData>
  <sheetProtection algorithmName="SHA-512" hashValue="1RPrg79uQ/6Cg9OLf9AgipTygryQkkI2qwqRsLNrwrbK5SEeHUq7tgTdq63dIu4oGvg8sS0QqfBgfecYWrNjgg==" saltValue="kDS1ysgYncb7a8gd3Aa3kg==" spinCount="100000" sheet="1" objects="1" scenarios="1"/>
  <mergeCells count="47">
    <mergeCell ref="B78:J78"/>
    <mergeCell ref="B58:C58"/>
    <mergeCell ref="B56:J56"/>
    <mergeCell ref="E48:F49"/>
    <mergeCell ref="B75:J75"/>
    <mergeCell ref="B76:J76"/>
    <mergeCell ref="B68:J69"/>
    <mergeCell ref="J59:L59"/>
    <mergeCell ref="G59:I59"/>
    <mergeCell ref="B70:J70"/>
    <mergeCell ref="B71:J71"/>
    <mergeCell ref="B73:J73"/>
    <mergeCell ref="B51:E51"/>
    <mergeCell ref="I2:J2"/>
    <mergeCell ref="B44:J44"/>
    <mergeCell ref="F11:G11"/>
    <mergeCell ref="I11:J11"/>
    <mergeCell ref="F12:J12"/>
    <mergeCell ref="F13:J13"/>
    <mergeCell ref="F16:J16"/>
    <mergeCell ref="C4:G4"/>
    <mergeCell ref="B40:J40"/>
    <mergeCell ref="F8:J8"/>
    <mergeCell ref="B33:J33"/>
    <mergeCell ref="B25:D25"/>
    <mergeCell ref="F17:J17"/>
    <mergeCell ref="B74:J74"/>
    <mergeCell ref="E65:F65"/>
    <mergeCell ref="D58:G58"/>
    <mergeCell ref="B72:J72"/>
    <mergeCell ref="B3:J3"/>
    <mergeCell ref="C5:E5"/>
    <mergeCell ref="I10:J10"/>
    <mergeCell ref="B7:J7"/>
    <mergeCell ref="B15:J15"/>
    <mergeCell ref="B47:C47"/>
    <mergeCell ref="E47:I47"/>
    <mergeCell ref="F9:J9"/>
    <mergeCell ref="F10:G10"/>
    <mergeCell ref="F18:G18"/>
    <mergeCell ref="G28:H28"/>
    <mergeCell ref="G29:H29"/>
    <mergeCell ref="E42:F42"/>
    <mergeCell ref="H42:J42"/>
    <mergeCell ref="B36:C36"/>
    <mergeCell ref="I18:J18"/>
    <mergeCell ref="H22:I22"/>
  </mergeCells>
  <phoneticPr fontId="3" type="noConversion"/>
  <dataValidations disablePrompts="1" count="1">
    <dataValidation type="list" allowBlank="1" sqref="D53:D55 D57" xr:uid="{00000000-0002-0000-0000-000000000000}">
      <formula1>"LT / HT / LT+HT,LT,LT+HT,HT"</formula1>
    </dataValidation>
  </dataValidations>
  <hyperlinks>
    <hyperlink ref="C5" r:id="rId1" xr:uid="{00000000-0004-0000-0000-000000000000}"/>
    <hyperlink ref="B76" r:id="rId2" display="https://www.rvo.nl/subsidie-en-financieringswijzer/isde" xr:uid="{00000000-0004-0000-0000-000001000000}"/>
    <hyperlink ref="B74" r:id="rId3" display="http://nl.documents2.nefit.nl/download/pdf/file/6720817890.pdf" xr:uid="{00000000-0004-0000-0000-000002000000}"/>
    <hyperlink ref="B74:J74" r:id="rId4" display="Download Nefit-Bosch Systeemwijzer" xr:uid="{00000000-0004-0000-0000-000005000000}"/>
    <hyperlink ref="B76:J76" r:id="rId5" display="Info website RVO ISDE subsidie" xr:uid="{00000000-0004-0000-0000-000006000000}"/>
    <hyperlink ref="B71" r:id="rId6" display="https://www.nefit-bosch.nl/producten/warmtepompen/lucht-water-warmtepomp" xr:uid="{AB6B609E-C8FA-42FE-855B-7C1159526081}"/>
    <hyperlink ref="B71:J71" r:id="rId7" display="Info Nefit-Bosch lucht / water warmtepompen" xr:uid="{4F2A984F-7965-471B-BF64-07F14430DA5E}"/>
    <hyperlink ref="B72" r:id="rId8" display="https://www.nefit-bosch.nl/producten/warmtepompen/bodemwarmtepompen" xr:uid="{F7698A04-0976-40B0-B042-EA97E2CD981E}"/>
    <hyperlink ref="B72:J72" r:id="rId9" display="Info Nefit-Bosch bodemwarmtepompen" xr:uid="{56392633-AA0C-4D2A-8330-F9669282F726}"/>
  </hyperlinks>
  <pageMargins left="0.51181102362204722" right="0.11811023622047245" top="0.74803149606299213" bottom="0.74803149606299213" header="0.31496062992125984" footer="0.31496062992125984"/>
  <pageSetup paperSize="9" scale="95" orientation="portrait" r:id="rId10"/>
  <headerFooter alignWithMargins="0"/>
  <rowBreaks count="1" manualBreakCount="1">
    <brk id="40" max="10" man="1"/>
  </rowBreaks>
  <drawing r:id="rId11"/>
  <legacyDrawing r:id="rId12"/>
  <mc:AlternateContent xmlns:mc="http://schemas.openxmlformats.org/markup-compatibility/2006">
    <mc:Choice Requires="x14">
      <controls>
        <mc:AlternateContent xmlns:mc="http://schemas.openxmlformats.org/markup-compatibility/2006">
          <mc:Choice Requires="x14">
            <control shapeId="1026" r:id="rId13" name="Check Box 2">
              <controlPr defaultSize="0" autoFill="0" autoLine="0" autoPict="0">
                <anchor moveWithCells="1">
                  <from>
                    <xdr:col>3</xdr:col>
                    <xdr:colOff>419100</xdr:colOff>
                    <xdr:row>22</xdr:row>
                    <xdr:rowOff>9525</xdr:rowOff>
                  </from>
                  <to>
                    <xdr:col>4</xdr:col>
                    <xdr:colOff>47625</xdr:colOff>
                    <xdr:row>23</xdr:row>
                    <xdr:rowOff>38100</xdr:rowOff>
                  </to>
                </anchor>
              </controlPr>
            </control>
          </mc:Choice>
        </mc:AlternateContent>
        <mc:AlternateContent xmlns:mc="http://schemas.openxmlformats.org/markup-compatibility/2006">
          <mc:Choice Requires="x14">
            <control shapeId="1028" r:id="rId14" name="Check Box 4">
              <controlPr defaultSize="0" autoFill="0" autoLine="0" autoPict="0">
                <anchor moveWithCells="1">
                  <from>
                    <xdr:col>5</xdr:col>
                    <xdr:colOff>390525</xdr:colOff>
                    <xdr:row>26</xdr:row>
                    <xdr:rowOff>9525</xdr:rowOff>
                  </from>
                  <to>
                    <xdr:col>6</xdr:col>
                    <xdr:colOff>76200</xdr:colOff>
                    <xdr:row>27</xdr:row>
                    <xdr:rowOff>38100</xdr:rowOff>
                  </to>
                </anchor>
              </controlPr>
            </control>
          </mc:Choice>
        </mc:AlternateContent>
        <mc:AlternateContent xmlns:mc="http://schemas.openxmlformats.org/markup-compatibility/2006">
          <mc:Choice Requires="x14">
            <control shapeId="1029" r:id="rId15" name="Check Box 5">
              <controlPr defaultSize="0" autoFill="0" autoLine="0" autoPict="0">
                <anchor moveWithCells="1">
                  <from>
                    <xdr:col>3</xdr:col>
                    <xdr:colOff>409575</xdr:colOff>
                    <xdr:row>26</xdr:row>
                    <xdr:rowOff>0</xdr:rowOff>
                  </from>
                  <to>
                    <xdr:col>4</xdr:col>
                    <xdr:colOff>38100</xdr:colOff>
                    <xdr:row>27</xdr:row>
                    <xdr:rowOff>38100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4</xdr:col>
                    <xdr:colOff>285750</xdr:colOff>
                    <xdr:row>60</xdr:row>
                    <xdr:rowOff>0</xdr:rowOff>
                  </from>
                  <to>
                    <xdr:col>4</xdr:col>
                    <xdr:colOff>590550</xdr:colOff>
                    <xdr:row>61</xdr:row>
                    <xdr:rowOff>38100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4</xdr:col>
                    <xdr:colOff>285750</xdr:colOff>
                    <xdr:row>60</xdr:row>
                    <xdr:rowOff>180975</xdr:rowOff>
                  </from>
                  <to>
                    <xdr:col>4</xdr:col>
                    <xdr:colOff>590550</xdr:colOff>
                    <xdr:row>62</xdr:row>
                    <xdr:rowOff>28575</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6</xdr:col>
                    <xdr:colOff>266700</xdr:colOff>
                    <xdr:row>47</xdr:row>
                    <xdr:rowOff>0</xdr:rowOff>
                  </from>
                  <to>
                    <xdr:col>6</xdr:col>
                    <xdr:colOff>581025</xdr:colOff>
                    <xdr:row>48</xdr:row>
                    <xdr:rowOff>28575</xdr:rowOff>
                  </to>
                </anchor>
              </controlPr>
            </control>
          </mc:Choice>
        </mc:AlternateContent>
        <mc:AlternateContent xmlns:mc="http://schemas.openxmlformats.org/markup-compatibility/2006">
          <mc:Choice Requires="x14">
            <control shapeId="1110" r:id="rId19" name="Check Box 86">
              <controlPr defaultSize="0" autoFill="0" autoLine="0" autoPict="0">
                <anchor moveWithCells="1">
                  <from>
                    <xdr:col>6</xdr:col>
                    <xdr:colOff>257175</xdr:colOff>
                    <xdr:row>47</xdr:row>
                    <xdr:rowOff>171450</xdr:rowOff>
                  </from>
                  <to>
                    <xdr:col>6</xdr:col>
                    <xdr:colOff>571500</xdr:colOff>
                    <xdr:row>49</xdr:row>
                    <xdr:rowOff>9525</xdr:rowOff>
                  </to>
                </anchor>
              </controlPr>
            </control>
          </mc:Choice>
        </mc:AlternateContent>
        <mc:AlternateContent xmlns:mc="http://schemas.openxmlformats.org/markup-compatibility/2006">
          <mc:Choice Requires="x14">
            <control shapeId="1195" r:id="rId20" name="Check Box 171">
              <controlPr defaultSize="0" autoFill="0" autoLine="0" autoPict="0">
                <anchor moveWithCells="1">
                  <from>
                    <xdr:col>3</xdr:col>
                    <xdr:colOff>419100</xdr:colOff>
                    <xdr:row>21</xdr:row>
                    <xdr:rowOff>9525</xdr:rowOff>
                  </from>
                  <to>
                    <xdr:col>4</xdr:col>
                    <xdr:colOff>47625</xdr:colOff>
                    <xdr:row>22</xdr:row>
                    <xdr:rowOff>47625</xdr:rowOff>
                  </to>
                </anchor>
              </controlPr>
            </control>
          </mc:Choice>
        </mc:AlternateContent>
        <mc:AlternateContent xmlns:mc="http://schemas.openxmlformats.org/markup-compatibility/2006">
          <mc:Choice Requires="x14">
            <control shapeId="1334" r:id="rId21" name="Check Box 310">
              <controlPr defaultSize="0" autoFill="0" autoLine="0" autoPict="0">
                <anchor moveWithCells="1">
                  <from>
                    <xdr:col>3</xdr:col>
                    <xdr:colOff>409575</xdr:colOff>
                    <xdr:row>36</xdr:row>
                    <xdr:rowOff>0</xdr:rowOff>
                  </from>
                  <to>
                    <xdr:col>4</xdr:col>
                    <xdr:colOff>38100</xdr:colOff>
                    <xdr:row>37</xdr:row>
                    <xdr:rowOff>38100</xdr:rowOff>
                  </to>
                </anchor>
              </controlPr>
            </control>
          </mc:Choice>
        </mc:AlternateContent>
        <mc:AlternateContent xmlns:mc="http://schemas.openxmlformats.org/markup-compatibility/2006">
          <mc:Choice Requires="x14">
            <control shapeId="1335" r:id="rId22" name="Check Box 311">
              <controlPr defaultSize="0" autoFill="0" autoLine="0" autoPict="0">
                <anchor moveWithCells="1">
                  <from>
                    <xdr:col>3</xdr:col>
                    <xdr:colOff>409575</xdr:colOff>
                    <xdr:row>36</xdr:row>
                    <xdr:rowOff>0</xdr:rowOff>
                  </from>
                  <to>
                    <xdr:col>4</xdr:col>
                    <xdr:colOff>38100</xdr:colOff>
                    <xdr:row>37</xdr:row>
                    <xdr:rowOff>38100</xdr:rowOff>
                  </to>
                </anchor>
              </controlPr>
            </control>
          </mc:Choice>
        </mc:AlternateContent>
        <mc:AlternateContent xmlns:mc="http://schemas.openxmlformats.org/markup-compatibility/2006">
          <mc:Choice Requires="x14">
            <control shapeId="1337" r:id="rId23" name="Check Box 313">
              <controlPr defaultSize="0" autoFill="0" autoLine="0" autoPict="0">
                <anchor moveWithCells="1">
                  <from>
                    <xdr:col>3</xdr:col>
                    <xdr:colOff>409575</xdr:colOff>
                    <xdr:row>35</xdr:row>
                    <xdr:rowOff>0</xdr:rowOff>
                  </from>
                  <to>
                    <xdr:col>4</xdr:col>
                    <xdr:colOff>38100</xdr:colOff>
                    <xdr:row>36</xdr:row>
                    <xdr:rowOff>38100</xdr:rowOff>
                  </to>
                </anchor>
              </controlPr>
            </control>
          </mc:Choice>
        </mc:AlternateContent>
        <mc:AlternateContent xmlns:mc="http://schemas.openxmlformats.org/markup-compatibility/2006">
          <mc:Choice Requires="x14">
            <control shapeId="1339" r:id="rId24" name="Check Box 315">
              <controlPr defaultSize="0" autoFill="0" autoLine="0" autoPict="0">
                <anchor moveWithCells="1">
                  <from>
                    <xdr:col>3</xdr:col>
                    <xdr:colOff>409575</xdr:colOff>
                    <xdr:row>37</xdr:row>
                    <xdr:rowOff>0</xdr:rowOff>
                  </from>
                  <to>
                    <xdr:col>4</xdr:col>
                    <xdr:colOff>38100</xdr:colOff>
                    <xdr:row>38</xdr:row>
                    <xdr:rowOff>38100</xdr:rowOff>
                  </to>
                </anchor>
              </controlPr>
            </control>
          </mc:Choice>
        </mc:AlternateContent>
        <mc:AlternateContent xmlns:mc="http://schemas.openxmlformats.org/markup-compatibility/2006">
          <mc:Choice Requires="x14">
            <control shapeId="1345" r:id="rId25" name="Check Box 321">
              <controlPr locked="0" defaultSize="0" autoFill="0" autoLine="0" autoPict="0">
                <anchor moveWithCells="1">
                  <from>
                    <xdr:col>1</xdr:col>
                    <xdr:colOff>381000</xdr:colOff>
                    <xdr:row>20</xdr:row>
                    <xdr:rowOff>9525</xdr:rowOff>
                  </from>
                  <to>
                    <xdr:col>2</xdr:col>
                    <xdr:colOff>85725</xdr:colOff>
                    <xdr:row>21</xdr:row>
                    <xdr:rowOff>47625</xdr:rowOff>
                  </to>
                </anchor>
              </controlPr>
            </control>
          </mc:Choice>
        </mc:AlternateContent>
        <mc:AlternateContent xmlns:mc="http://schemas.openxmlformats.org/markup-compatibility/2006">
          <mc:Choice Requires="x14">
            <control shapeId="1346" r:id="rId26" name="Check Box 322">
              <controlPr defaultSize="0" autoFill="0" autoLine="0" autoPict="0">
                <anchor moveWithCells="1">
                  <from>
                    <xdr:col>3</xdr:col>
                    <xdr:colOff>419100</xdr:colOff>
                    <xdr:row>19</xdr:row>
                    <xdr:rowOff>180975</xdr:rowOff>
                  </from>
                  <to>
                    <xdr:col>4</xdr:col>
                    <xdr:colOff>66675</xdr:colOff>
                    <xdr:row>21</xdr:row>
                    <xdr:rowOff>28575</xdr:rowOff>
                  </to>
                </anchor>
              </controlPr>
            </control>
          </mc:Choice>
        </mc:AlternateContent>
        <mc:AlternateContent xmlns:mc="http://schemas.openxmlformats.org/markup-compatibility/2006">
          <mc:Choice Requires="x14">
            <control shapeId="1347" r:id="rId27" name="Check Box 323">
              <controlPr defaultSize="0" autoFill="0" autoLine="0" autoPict="0">
                <anchor moveWithCells="1">
                  <from>
                    <xdr:col>6</xdr:col>
                    <xdr:colOff>352425</xdr:colOff>
                    <xdr:row>19</xdr:row>
                    <xdr:rowOff>161925</xdr:rowOff>
                  </from>
                  <to>
                    <xdr:col>7</xdr:col>
                    <xdr:colOff>57150</xdr:colOff>
                    <xdr:row>21</xdr:row>
                    <xdr:rowOff>9525</xdr:rowOff>
                  </to>
                </anchor>
              </controlPr>
            </control>
          </mc:Choice>
        </mc:AlternateContent>
        <mc:AlternateContent xmlns:mc="http://schemas.openxmlformats.org/markup-compatibility/2006">
          <mc:Choice Requires="x14">
            <control shapeId="1348" r:id="rId28" name="Check Box 324">
              <controlPr defaultSize="0" autoFill="0" autoLine="0" autoPict="0">
                <anchor moveWithCells="1">
                  <from>
                    <xdr:col>8</xdr:col>
                    <xdr:colOff>361950</xdr:colOff>
                    <xdr:row>19</xdr:row>
                    <xdr:rowOff>180975</xdr:rowOff>
                  </from>
                  <to>
                    <xdr:col>9</xdr:col>
                    <xdr:colOff>104775</xdr:colOff>
                    <xdr:row>21</xdr:row>
                    <xdr:rowOff>28575</xdr:rowOff>
                  </to>
                </anchor>
              </controlPr>
            </control>
          </mc:Choice>
        </mc:AlternateContent>
        <mc:AlternateContent xmlns:mc="http://schemas.openxmlformats.org/markup-compatibility/2006">
          <mc:Choice Requires="x14">
            <control shapeId="1353" r:id="rId29" name="Check Box 329">
              <controlPr defaultSize="0" autoFill="0" autoLine="0" autoPict="0">
                <anchor moveWithCells="1">
                  <from>
                    <xdr:col>4</xdr:col>
                    <xdr:colOff>228600</xdr:colOff>
                    <xdr:row>51</xdr:row>
                    <xdr:rowOff>0</xdr:rowOff>
                  </from>
                  <to>
                    <xdr:col>4</xdr:col>
                    <xdr:colOff>542925</xdr:colOff>
                    <xdr:row>52</xdr:row>
                    <xdr:rowOff>28575</xdr:rowOff>
                  </to>
                </anchor>
              </controlPr>
            </control>
          </mc:Choice>
        </mc:AlternateContent>
        <mc:AlternateContent xmlns:mc="http://schemas.openxmlformats.org/markup-compatibility/2006">
          <mc:Choice Requires="x14">
            <control shapeId="1354" r:id="rId30" name="Check Box 330">
              <controlPr defaultSize="0" autoFill="0" autoLine="0" autoPict="0">
                <anchor moveWithCells="1">
                  <from>
                    <xdr:col>4</xdr:col>
                    <xdr:colOff>219075</xdr:colOff>
                    <xdr:row>52</xdr:row>
                    <xdr:rowOff>0</xdr:rowOff>
                  </from>
                  <to>
                    <xdr:col>4</xdr:col>
                    <xdr:colOff>533400</xdr:colOff>
                    <xdr:row>53</xdr:row>
                    <xdr:rowOff>28575</xdr:rowOff>
                  </to>
                </anchor>
              </controlPr>
            </control>
          </mc:Choice>
        </mc:AlternateContent>
        <mc:AlternateContent xmlns:mc="http://schemas.openxmlformats.org/markup-compatibility/2006">
          <mc:Choice Requires="x14">
            <control shapeId="1369" r:id="rId31" name="Check Box 345">
              <controlPr defaultSize="0" autoFill="0" autoLine="0" autoPict="0">
                <anchor moveWithCells="1">
                  <from>
                    <xdr:col>3</xdr:col>
                    <xdr:colOff>409575</xdr:colOff>
                    <xdr:row>40</xdr:row>
                    <xdr:rowOff>161925</xdr:rowOff>
                  </from>
                  <to>
                    <xdr:col>4</xdr:col>
                    <xdr:colOff>38100</xdr:colOff>
                    <xdr:row>42</xdr:row>
                    <xdr:rowOff>9525</xdr:rowOff>
                  </to>
                </anchor>
              </controlPr>
            </control>
          </mc:Choice>
        </mc:AlternateContent>
        <mc:AlternateContent xmlns:mc="http://schemas.openxmlformats.org/markup-compatibility/2006">
          <mc:Choice Requires="x14">
            <control shapeId="1371" r:id="rId32" name="Check Box 347">
              <controlPr defaultSize="0" autoFill="0" autoLine="0" autoPict="0">
                <anchor moveWithCells="1">
                  <from>
                    <xdr:col>6</xdr:col>
                    <xdr:colOff>381000</xdr:colOff>
                    <xdr:row>41</xdr:row>
                    <xdr:rowOff>9525</xdr:rowOff>
                  </from>
                  <to>
                    <xdr:col>7</xdr:col>
                    <xdr:colOff>66675</xdr:colOff>
                    <xdr:row>42</xdr:row>
                    <xdr:rowOff>47625</xdr:rowOff>
                  </to>
                </anchor>
              </controlPr>
            </control>
          </mc:Choice>
        </mc:AlternateContent>
        <mc:AlternateContent xmlns:mc="http://schemas.openxmlformats.org/markup-compatibility/2006">
          <mc:Choice Requires="x14">
            <control shapeId="1374" r:id="rId33" name="Check Box 350">
              <controlPr defaultSize="0" autoFill="0" autoLine="0" autoPict="0">
                <anchor moveWithCells="1">
                  <from>
                    <xdr:col>4</xdr:col>
                    <xdr:colOff>219075</xdr:colOff>
                    <xdr:row>53</xdr:row>
                    <xdr:rowOff>0</xdr:rowOff>
                  </from>
                  <to>
                    <xdr:col>4</xdr:col>
                    <xdr:colOff>533400</xdr:colOff>
                    <xdr:row>54</xdr:row>
                    <xdr:rowOff>28575</xdr:rowOff>
                  </to>
                </anchor>
              </controlPr>
            </control>
          </mc:Choice>
        </mc:AlternateContent>
        <mc:AlternateContent xmlns:mc="http://schemas.openxmlformats.org/markup-compatibility/2006">
          <mc:Choice Requires="x14">
            <control shapeId="1376" r:id="rId34" name="Check Box 352">
              <controlPr defaultSize="0" autoFill="0" autoLine="0" autoPict="0">
                <anchor moveWithCells="1">
                  <from>
                    <xdr:col>3</xdr:col>
                    <xdr:colOff>400050</xdr:colOff>
                    <xdr:row>23</xdr:row>
                    <xdr:rowOff>190500</xdr:rowOff>
                  </from>
                  <to>
                    <xdr:col>4</xdr:col>
                    <xdr:colOff>28575</xdr:colOff>
                    <xdr:row>25</xdr:row>
                    <xdr:rowOff>38100</xdr:rowOff>
                  </to>
                </anchor>
              </controlPr>
            </control>
          </mc:Choice>
        </mc:AlternateContent>
        <mc:AlternateContent xmlns:mc="http://schemas.openxmlformats.org/markup-compatibility/2006">
          <mc:Choice Requires="x14">
            <control shapeId="1378" r:id="rId35" name="Check Box 354">
              <controlPr defaultSize="0" autoFill="0" autoLine="0" autoPict="0">
                <anchor moveWithCells="1">
                  <from>
                    <xdr:col>6</xdr:col>
                    <xdr:colOff>342900</xdr:colOff>
                    <xdr:row>23</xdr:row>
                    <xdr:rowOff>180975</xdr:rowOff>
                  </from>
                  <to>
                    <xdr:col>7</xdr:col>
                    <xdr:colOff>28575</xdr:colOff>
                    <xdr:row>25</xdr:row>
                    <xdr:rowOff>28575</xdr:rowOff>
                  </to>
                </anchor>
              </controlPr>
            </control>
          </mc:Choice>
        </mc:AlternateContent>
        <mc:AlternateContent xmlns:mc="http://schemas.openxmlformats.org/markup-compatibility/2006">
          <mc:Choice Requires="x14">
            <control shapeId="1380" r:id="rId36" name="Check Box 356">
              <controlPr defaultSize="0" autoFill="0" autoLine="0" autoPict="0">
                <anchor moveWithCells="1">
                  <from>
                    <xdr:col>3</xdr:col>
                    <xdr:colOff>400050</xdr:colOff>
                    <xdr:row>25</xdr:row>
                    <xdr:rowOff>0</xdr:rowOff>
                  </from>
                  <to>
                    <xdr:col>4</xdr:col>
                    <xdr:colOff>28575</xdr:colOff>
                    <xdr:row>26</xdr:row>
                    <xdr:rowOff>38100</xdr:rowOff>
                  </to>
                </anchor>
              </controlPr>
            </control>
          </mc:Choice>
        </mc:AlternateContent>
        <mc:AlternateContent xmlns:mc="http://schemas.openxmlformats.org/markup-compatibility/2006">
          <mc:Choice Requires="x14">
            <control shapeId="1381" r:id="rId37" name="Check Box 357">
              <controlPr defaultSize="0" autoFill="0" autoLine="0" autoPict="0">
                <anchor moveWithCells="1">
                  <from>
                    <xdr:col>6</xdr:col>
                    <xdr:colOff>352425</xdr:colOff>
                    <xdr:row>24</xdr:row>
                    <xdr:rowOff>180975</xdr:rowOff>
                  </from>
                  <to>
                    <xdr:col>7</xdr:col>
                    <xdr:colOff>38100</xdr:colOff>
                    <xdr:row>26</xdr:row>
                    <xdr:rowOff>28575</xdr:rowOff>
                  </to>
                </anchor>
              </controlPr>
            </control>
          </mc:Choice>
        </mc:AlternateContent>
        <mc:AlternateContent xmlns:mc="http://schemas.openxmlformats.org/markup-compatibility/2006">
          <mc:Choice Requires="x14">
            <control shapeId="1382" r:id="rId38" name="Check Box 358">
              <controlPr defaultSize="0" autoFill="0" autoLine="0" autoPict="0">
                <anchor moveWithCells="1">
                  <from>
                    <xdr:col>8</xdr:col>
                    <xdr:colOff>333375</xdr:colOff>
                    <xdr:row>25</xdr:row>
                    <xdr:rowOff>171450</xdr:rowOff>
                  </from>
                  <to>
                    <xdr:col>9</xdr:col>
                    <xdr:colOff>57150</xdr:colOff>
                    <xdr:row>27</xdr:row>
                    <xdr:rowOff>9525</xdr:rowOff>
                  </to>
                </anchor>
              </controlPr>
            </control>
          </mc:Choice>
        </mc:AlternateContent>
        <mc:AlternateContent xmlns:mc="http://schemas.openxmlformats.org/markup-compatibility/2006">
          <mc:Choice Requires="x14">
            <control shapeId="1383" r:id="rId39" name="Check Box 359">
              <controlPr defaultSize="0" autoFill="0" autoLine="0" autoPict="0">
                <anchor moveWithCells="1">
                  <from>
                    <xdr:col>4</xdr:col>
                    <xdr:colOff>361950</xdr:colOff>
                    <xdr:row>57</xdr:row>
                    <xdr:rowOff>171450</xdr:rowOff>
                  </from>
                  <to>
                    <xdr:col>5</xdr:col>
                    <xdr:colOff>57150</xdr:colOff>
                    <xdr:row>59</xdr:row>
                    <xdr:rowOff>19050</xdr:rowOff>
                  </to>
                </anchor>
              </controlPr>
            </control>
          </mc:Choice>
        </mc:AlternateContent>
        <mc:AlternateContent xmlns:mc="http://schemas.openxmlformats.org/markup-compatibility/2006">
          <mc:Choice Requires="x14">
            <control shapeId="1384" r:id="rId40" name="Check Box 360">
              <controlPr defaultSize="0" autoFill="0" autoLine="0" autoPict="0">
                <anchor moveWithCells="1">
                  <from>
                    <xdr:col>6</xdr:col>
                    <xdr:colOff>304800</xdr:colOff>
                    <xdr:row>58</xdr:row>
                    <xdr:rowOff>0</xdr:rowOff>
                  </from>
                  <to>
                    <xdr:col>6</xdr:col>
                    <xdr:colOff>609600</xdr:colOff>
                    <xdr:row>59</xdr:row>
                    <xdr:rowOff>38100</xdr:rowOff>
                  </to>
                </anchor>
              </controlPr>
            </control>
          </mc:Choice>
        </mc:AlternateContent>
        <mc:AlternateContent xmlns:mc="http://schemas.openxmlformats.org/markup-compatibility/2006">
          <mc:Choice Requires="x14">
            <control shapeId="1385" r:id="rId41" name="Check Box 361">
              <controlPr defaultSize="0" autoFill="0" autoLine="0" autoPict="0">
                <anchor moveWithCells="1">
                  <from>
                    <xdr:col>8</xdr:col>
                    <xdr:colOff>333375</xdr:colOff>
                    <xdr:row>57</xdr:row>
                    <xdr:rowOff>190500</xdr:rowOff>
                  </from>
                  <to>
                    <xdr:col>9</xdr:col>
                    <xdr:colOff>66675</xdr:colOff>
                    <xdr:row>59</xdr:row>
                    <xdr:rowOff>38100</xdr:rowOff>
                  </to>
                </anchor>
              </controlPr>
            </control>
          </mc:Choice>
        </mc:AlternateContent>
        <mc:AlternateContent xmlns:mc="http://schemas.openxmlformats.org/markup-compatibility/2006">
          <mc:Choice Requires="x14">
            <control shapeId="2" r:id="rId42" name="Check Box 365">
              <controlPr defaultSize="0" autoFill="0" autoLine="0" autoPict="0">
                <anchor moveWithCells="1">
                  <from>
                    <xdr:col>3</xdr:col>
                    <xdr:colOff>419100</xdr:colOff>
                    <xdr:row>29</xdr:row>
                    <xdr:rowOff>190500</xdr:rowOff>
                  </from>
                  <to>
                    <xdr:col>4</xdr:col>
                    <xdr:colOff>47625</xdr:colOff>
                    <xdr:row>31</xdr:row>
                    <xdr:rowOff>38100</xdr:rowOff>
                  </to>
                </anchor>
              </controlPr>
            </control>
          </mc:Choice>
        </mc:AlternateContent>
        <mc:AlternateContent xmlns:mc="http://schemas.openxmlformats.org/markup-compatibility/2006">
          <mc:Choice Requires="x14">
            <control shapeId="1390" r:id="rId43" name="Check Box 366">
              <controlPr defaultSize="0" autoFill="0" autoLine="0" autoPict="0">
                <anchor moveWithCells="1">
                  <from>
                    <xdr:col>6</xdr:col>
                    <xdr:colOff>381000</xdr:colOff>
                    <xdr:row>29</xdr:row>
                    <xdr:rowOff>180975</xdr:rowOff>
                  </from>
                  <to>
                    <xdr:col>7</xdr:col>
                    <xdr:colOff>66675</xdr:colOff>
                    <xdr:row>31</xdr:row>
                    <xdr:rowOff>28575</xdr:rowOff>
                  </to>
                </anchor>
              </controlPr>
            </control>
          </mc:Choice>
        </mc:AlternateContent>
        <mc:AlternateContent xmlns:mc="http://schemas.openxmlformats.org/markup-compatibility/2006">
          <mc:Choice Requires="x14">
            <control shapeId="1391" r:id="rId44" name="Check Box 367">
              <controlPr defaultSize="0" autoFill="0" autoLine="0" autoPict="0">
                <anchor moveWithCells="1">
                  <from>
                    <xdr:col>5</xdr:col>
                    <xdr:colOff>581025</xdr:colOff>
                    <xdr:row>26</xdr:row>
                    <xdr:rowOff>180975</xdr:rowOff>
                  </from>
                  <to>
                    <xdr:col>6</xdr:col>
                    <xdr:colOff>266700</xdr:colOff>
                    <xdr:row>28</xdr:row>
                    <xdr:rowOff>19050</xdr:rowOff>
                  </to>
                </anchor>
              </controlPr>
            </control>
          </mc:Choice>
        </mc:AlternateContent>
        <mc:AlternateContent xmlns:mc="http://schemas.openxmlformats.org/markup-compatibility/2006">
          <mc:Choice Requires="x14">
            <control shapeId="1392" r:id="rId45" name="Check Box 368">
              <controlPr defaultSize="0" autoFill="0" autoLine="0" autoPict="0">
                <anchor moveWithCells="1">
                  <from>
                    <xdr:col>5</xdr:col>
                    <xdr:colOff>590550</xdr:colOff>
                    <xdr:row>27</xdr:row>
                    <xdr:rowOff>180975</xdr:rowOff>
                  </from>
                  <to>
                    <xdr:col>6</xdr:col>
                    <xdr:colOff>276225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36"/>
  <sheetViews>
    <sheetView workbookViewId="0">
      <selection activeCell="B29" sqref="B29"/>
    </sheetView>
  </sheetViews>
  <sheetFormatPr defaultRowHeight="12.75" x14ac:dyDescent="0.2"/>
  <sheetData>
    <row r="2" spans="1:2" x14ac:dyDescent="0.2">
      <c r="A2" t="b">
        <v>0</v>
      </c>
      <c r="B2" t="str">
        <f>IF(A2=TRUE, "Renovatie","")</f>
        <v/>
      </c>
    </row>
    <row r="3" spans="1:2" x14ac:dyDescent="0.2">
      <c r="A3" t="b">
        <v>0</v>
      </c>
      <c r="B3" t="str">
        <f>IF(A3=TRUE, "Nieuwbouw","")</f>
        <v/>
      </c>
    </row>
    <row r="4" spans="1:2" x14ac:dyDescent="0.2">
      <c r="A4" t="b">
        <v>1</v>
      </c>
      <c r="B4" t="str">
        <f>IF(A4=TRUE, "Bivalent (met HRC ketel)","")</f>
        <v>Bivalent (met HRC ketel)</v>
      </c>
    </row>
    <row r="5" spans="1:2" x14ac:dyDescent="0.2">
      <c r="A5" t="b">
        <v>0</v>
      </c>
      <c r="B5" t="str">
        <f>IF(A5=TRUE, "Nieuwe HRC ketel","")</f>
        <v/>
      </c>
    </row>
    <row r="6" spans="1:2" x14ac:dyDescent="0.2">
      <c r="A6" t="b">
        <v>0</v>
      </c>
      <c r="B6" t="str">
        <f>IF(A6=TRUE, "CW 3","")</f>
        <v/>
      </c>
    </row>
    <row r="7" spans="1:2" x14ac:dyDescent="0.2">
      <c r="A7" t="b">
        <v>0</v>
      </c>
      <c r="B7" t="str">
        <f>IF(A7=TRUE, "CW 4","")</f>
        <v/>
      </c>
    </row>
    <row r="8" spans="1:2" x14ac:dyDescent="0.2">
      <c r="A8" t="b">
        <v>0</v>
      </c>
      <c r="B8" t="str">
        <f>IF(A8=TRUE, "CW 5","")</f>
        <v/>
      </c>
    </row>
    <row r="9" spans="1:2" x14ac:dyDescent="0.2">
      <c r="A9" t="b">
        <v>0</v>
      </c>
      <c r="B9" t="str">
        <f>IF(A9=TRUE, "CW 6","")</f>
        <v/>
      </c>
    </row>
    <row r="10" spans="1:2" x14ac:dyDescent="0.2">
      <c r="A10" t="b">
        <v>0</v>
      </c>
      <c r="B10" t="str">
        <f>IF(A10=TRUE, " Bestaande ketel handhaven","")</f>
        <v/>
      </c>
    </row>
    <row r="11" spans="1:2" x14ac:dyDescent="0.2">
      <c r="A11" t="b">
        <v>0</v>
      </c>
      <c r="B11" t="str">
        <f>IF(A11=TRUE, "All electric Tower (190 Liter WW)","")</f>
        <v/>
      </c>
    </row>
    <row r="12" spans="1:2" x14ac:dyDescent="0.2">
      <c r="A12" t="b">
        <v>0</v>
      </c>
      <c r="B12" t="str">
        <f>IF(A12=TRUE, " All electric (geen gas)","")</f>
        <v/>
      </c>
    </row>
    <row r="13" spans="1:2" x14ac:dyDescent="0.2">
      <c r="A13" t="b">
        <v>0</v>
      </c>
      <c r="B13" t="str">
        <f>IF(A13=TRUE, "All electric Tower Solar (185 Liter WW)","")</f>
        <v/>
      </c>
    </row>
    <row r="14" spans="1:2" x14ac:dyDescent="0.2">
      <c r="A14" t="b">
        <v>0</v>
      </c>
      <c r="B14" t="str">
        <f>IF(A14=TRUE, "1x coll.","")</f>
        <v/>
      </c>
    </row>
    <row r="15" spans="1:2" x14ac:dyDescent="0.2">
      <c r="A15" t="b">
        <v>0</v>
      </c>
      <c r="B15" t="str">
        <f>IF(A15=TRUE, "2x coll.","")</f>
        <v/>
      </c>
    </row>
    <row r="16" spans="1:2" x14ac:dyDescent="0.2">
      <c r="A16" t="b">
        <v>0</v>
      </c>
      <c r="B16" t="str">
        <f>IF(A16=TRUE, "Collector verticaal geplaatst","")</f>
        <v/>
      </c>
    </row>
    <row r="17" spans="1:2" x14ac:dyDescent="0.2">
      <c r="A17" t="b">
        <v>0</v>
      </c>
      <c r="B17" t="str">
        <f>IF(A17=TRUE, "Collector horizontaal geplaatst","")</f>
        <v/>
      </c>
    </row>
    <row r="18" spans="1:2" x14ac:dyDescent="0.2">
      <c r="A18" t="b">
        <v>0</v>
      </c>
      <c r="B18" t="str">
        <f>IF(A18=TRUE, "Montage collector opdak","")</f>
        <v/>
      </c>
    </row>
    <row r="19" spans="1:2" x14ac:dyDescent="0.2">
      <c r="A19" t="b">
        <v>0</v>
      </c>
      <c r="B19" t="str">
        <f>IF(A19=TRUE, "Montage collector indak","")</f>
        <v/>
      </c>
    </row>
    <row r="20" spans="1:2" x14ac:dyDescent="0.2">
      <c r="A20" t="b">
        <v>0</v>
      </c>
      <c r="B20" t="str">
        <f>IF(A20=TRUE, "Montage collector platdak","")</f>
        <v/>
      </c>
    </row>
    <row r="21" spans="1:2" x14ac:dyDescent="0.2">
      <c r="A21" t="b">
        <v>0</v>
      </c>
      <c r="B21" t="str">
        <f>IF(A21=TRUE, "Type buitenunit gewenst: Monoblock","")</f>
        <v/>
      </c>
    </row>
    <row r="22" spans="1:2" x14ac:dyDescent="0.2">
      <c r="A22" t="b">
        <v>0</v>
      </c>
      <c r="B22" t="str">
        <f>IF(A22=TRUE, "Type buitenunit gewenst: Split","")</f>
        <v/>
      </c>
    </row>
    <row r="23" spans="1:2" x14ac:dyDescent="0.2">
      <c r="A23" t="b">
        <v>1</v>
      </c>
      <c r="B23" t="str">
        <f>IF(A23=TRUE, "Aardgas","")</f>
        <v>Aardgas</v>
      </c>
    </row>
    <row r="24" spans="1:2" x14ac:dyDescent="0.2">
      <c r="A24" t="b">
        <v>0</v>
      </c>
      <c r="B24" t="str">
        <f>IF(A24=TRUE, "Propaan","")</f>
        <v/>
      </c>
    </row>
    <row r="25" spans="1:2" x14ac:dyDescent="0.2">
      <c r="A25" t="b">
        <v>0</v>
      </c>
      <c r="B25" t="str">
        <f>IF(A25=TRUE, "Koeling toepassen","")</f>
        <v/>
      </c>
    </row>
    <row r="26" spans="1:2" x14ac:dyDescent="0.2">
      <c r="A26" t="b">
        <v>0</v>
      </c>
      <c r="B26" t="str">
        <f>IF(A26=TRUE, "Geen koeling toepassen","")</f>
        <v/>
      </c>
    </row>
    <row r="27" spans="1:2" x14ac:dyDescent="0.2">
      <c r="A27" t="b">
        <v>0</v>
      </c>
      <c r="B27" t="str">
        <f>IF(A27=TRUE, "Gasaansluiting aanwezig","")</f>
        <v/>
      </c>
    </row>
    <row r="28" spans="1:2" x14ac:dyDescent="0.2">
      <c r="A28" t="b">
        <v>0</v>
      </c>
      <c r="B28" t="str">
        <f>IF(A28=TRUE, "Geen gasaansluiting aanwezig)","")</f>
        <v/>
      </c>
    </row>
    <row r="29" spans="1:2" x14ac:dyDescent="0.2">
      <c r="A29" t="b">
        <v>0</v>
      </c>
      <c r="B29" t="str">
        <f>IF(A29=TRUE, "All electric Tower (190 Liter WW)","")</f>
        <v/>
      </c>
    </row>
    <row r="30" spans="1:2" x14ac:dyDescent="0.2">
      <c r="B30" t="str">
        <f>IF(A30=TRUE, " All electric (geen gas)","")</f>
        <v/>
      </c>
    </row>
    <row r="31" spans="1:2" x14ac:dyDescent="0.2">
      <c r="B31" t="str">
        <f>IF(A31=TRUE, "All electric Tower (190 Liter WW)","")</f>
        <v/>
      </c>
    </row>
    <row r="32" spans="1:2" x14ac:dyDescent="0.2">
      <c r="B32" t="str">
        <f>IF(A32=TRUE, " All electric (geen gas)","")</f>
        <v/>
      </c>
    </row>
    <row r="33" spans="2:2" x14ac:dyDescent="0.2">
      <c r="B33" t="str">
        <f>IF(A33=TRUE, "All electric Tower (190 Liter WW)","")</f>
        <v/>
      </c>
    </row>
    <row r="34" spans="2:2" x14ac:dyDescent="0.2">
      <c r="B34" t="str">
        <f>IF(A34=TRUE, " All electric (geen gas)","")</f>
        <v/>
      </c>
    </row>
    <row r="35" spans="2:2" x14ac:dyDescent="0.2">
      <c r="B35" t="str">
        <f>IF(A35=TRUE, "All electric Tower (190 Liter WW)","")</f>
        <v/>
      </c>
    </row>
    <row r="36" spans="2:2" x14ac:dyDescent="0.2">
      <c r="B36" t="str">
        <f>IF(A36=TRUE, " All electric (geen gas)","")</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Checklist WP</vt:lpstr>
      <vt:lpstr>Samenvatting</vt:lpstr>
      <vt:lpstr>'Checklist WP'!Afdrukbereik</vt:lpstr>
    </vt:vector>
  </TitlesOfParts>
  <Company>Nefit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Herald Alberts</dc:creator>
  <cp:lastModifiedBy>Teunissen Erwin (TT/SNL-PS)</cp:lastModifiedBy>
  <cp:lastPrinted>2020-06-12T12:38:12Z</cp:lastPrinted>
  <dcterms:created xsi:type="dcterms:W3CDTF">2007-01-22T09:45:59Z</dcterms:created>
  <dcterms:modified xsi:type="dcterms:W3CDTF">2022-10-31T10:41:14Z</dcterms:modified>
</cp:coreProperties>
</file>